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6ac4b8825ca9d7/Área de Trabalho/EXECUÇÃO TRIÂNGULO/ORÇAMENTO LICITADO/"/>
    </mc:Choice>
  </mc:AlternateContent>
  <xr:revisionPtr revIDLastSave="354" documentId="11_33A0FAF7BCAC34C146A53C9C4D36815A454947F7" xr6:coauthVersionLast="47" xr6:coauthVersionMax="47" xr10:uidLastSave="{EE997C99-D49D-4129-B385-C74082D2195F}"/>
  <bookViews>
    <workbookView xWindow="-120" yWindow="-120" windowWidth="29040" windowHeight="15720" xr2:uid="{00000000-000D-0000-FFFF-FFFF00000000}"/>
  </bookViews>
  <sheets>
    <sheet name="Orçamento Sintético" sheetId="1" r:id="rId1"/>
  </sheets>
  <definedNames>
    <definedName name="_xlnm.Print_Area" localSheetId="0">'Orçamento Sintético'!$A$1:$O$110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O7" i="1"/>
  <c r="O6" i="1" s="1"/>
  <c r="N7" i="1"/>
  <c r="N12" i="1"/>
  <c r="N9" i="1"/>
  <c r="N8" i="1" s="1"/>
  <c r="N14" i="1"/>
  <c r="N13" i="1" s="1"/>
  <c r="O15" i="1"/>
  <c r="O14" i="1"/>
  <c r="O12" i="1"/>
  <c r="O16" i="1"/>
  <c r="N15" i="1"/>
  <c r="O9" i="1"/>
  <c r="O8" i="1" s="1"/>
  <c r="O10" i="1" l="1"/>
  <c r="O5" i="1" s="1"/>
  <c r="N10" i="1"/>
  <c r="O13" i="1"/>
  <c r="N108" i="1"/>
  <c r="O108" i="1" s="1"/>
  <c r="N6" i="1"/>
  <c r="N5" i="1" s="1"/>
  <c r="N106" i="1" l="1"/>
  <c r="O106" i="1"/>
  <c r="N107" i="1"/>
  <c r="O107" i="1" s="1"/>
</calcChain>
</file>

<file path=xl/sharedStrings.xml><?xml version="1.0" encoding="utf-8"?>
<sst xmlns="http://schemas.openxmlformats.org/spreadsheetml/2006/main" count="472" uniqueCount="306">
  <si>
    <t>Obra</t>
  </si>
  <si>
    <t>Bancos</t>
  </si>
  <si>
    <t>B.D.I.</t>
  </si>
  <si>
    <t>Encargos Sociais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</si>
  <si>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</si>
  <si>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</si>
  <si>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</si>
  <si>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</si>
  <si>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</si>
  <si>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</si>
  <si>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</si>
  <si>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</si>
  <si>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</si>
  <si>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</si>
  <si>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</si>
  <si>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</si>
  <si>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</si>
  <si>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</si>
  <si>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</si>
  <si>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</si>
  <si>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</si>
  <si>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</si>
  <si>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</si>
  <si>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</si>
  <si>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</si>
  <si>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</si>
  <si>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</si>
  <si>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</si>
  <si>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</si>
  <si>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</si>
  <si>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</si>
  <si>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</si>
  <si>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</si>
  <si>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</si>
  <si>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</si>
  <si>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</si>
  <si>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</si>
  <si>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</si>
  <si>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</si>
  <si>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</si>
  <si>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</si>
  <si>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</si>
  <si>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</si>
  <si>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</si>
  <si>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</si>
  <si>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</si>
  <si>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</si>
  <si>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</si>
  <si>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</si>
  <si>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</si>
  <si>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</si>
  <si>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</si>
  <si>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</si>
  <si>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</si>
  <si>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</si>
  <si>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</si>
  <si>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</si>
  <si>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</si>
  <si>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</si>
  <si>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</si>
  <si>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</si>
  <si>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</si>
  <si>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</si>
  <si>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</si>
  <si>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</si>
  <si>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</si>
  <si>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</si>
  <si>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</si>
  <si>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</si>
  <si>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</si>
  <si>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</si>
  <si>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</si>
  <si>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</si>
  <si>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</si>
  <si>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</si>
  <si>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</si>
  <si>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</si>
  <si>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</si>
  <si>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</si>
  <si>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</si>
  <si>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</si>
  <si>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</si>
  <si>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</si>
  <si>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</si>
  <si>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</si>
  <si>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</si>
  <si>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</si>
  <si>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</si>
  <si>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</si>
  <si>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</si>
  <si>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</si>
  <si>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</si>
  <si>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</si>
  <si>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</si>
  <si>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</si>
  <si>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</si>
  <si>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</si>
  <si>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</si>
  <si>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</si>
  <si>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</si>
  <si>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</si>
  <si>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</si>
  <si>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</si>
  <si>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</si>
  <si>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</si>
  <si>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</si>
  <si>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</si>
  <si>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</si>
  <si>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</si>
  <si>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</si>
  <si>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</si>
  <si>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</si>
  <si>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</si>
  <si>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</si>
  <si>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</si>
  <si>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</si>
  <si>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</si>
  <si>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</si>
  <si>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</si>
  <si>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</si>
  <si>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</si>
  <si>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</si>
  <si>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</si>
  <si>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</si>
  <si>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</si>
  <si>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</si>
  <si>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</si>
  <si>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</si>
  <si>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</si>
  <si>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</si>
  <si>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</si>
  <si>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</si>
  <si>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</si>
  <si>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</si>
  <si>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</si>
  <si>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</si>
  <si>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</si>
  <si>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</si>
  <si>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</si>
  <si>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</si>
  <si>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</si>
  <si>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</si>
  <si>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</si>
  <si>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</si>
  <si>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</si>
  <si>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</si>
  <si>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</si>
  <si>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</si>
  <si>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</si>
  <si>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</si>
  <si>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</si>
  <si>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</si>
  <si>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</si>
  <si>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</si>
  <si>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</si>
  <si>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</si>
  <si>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</si>
  <si>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</si>
  <si>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</si>
  <si>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</si>
  <si>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</si>
  <si>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</si>
  <si>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</si>
  <si>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</si>
  <si>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</si>
  <si>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</si>
  <si>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</si>
  <si>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</si>
  <si>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</si>
  <si>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</si>
  <si>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</si>
  <si>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</si>
  <si>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</si>
  <si>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</si>
  <si>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</si>
  <si>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</si>
  <si>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</si>
  <si>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</si>
  <si>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</si>
  <si>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</si>
  <si>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</si>
  <si>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</si>
  <si>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</si>
  <si>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</si>
  <si>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</si>
  <si>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</si>
  <si>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</si>
  <si>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</si>
  <si>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</si>
  <si>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</si>
  <si>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</si>
  <si>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</si>
  <si>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</si>
  <si>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</si>
  <si>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</si>
  <si>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</si>
  <si>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</si>
  <si>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</si>
  <si>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</si>
  <si>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</si>
  <si>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</si>
  <si>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</si>
  <si>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</si>
  <si>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</si>
  <si>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</si>
  <si>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</si>
  <si>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</si>
  <si>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</si>
  <si>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</si>
  <si>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</si>
  <si>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</si>
  <si>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</si>
  <si>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</si>
  <si>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</si>
  <si>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</si>
  <si>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</si>
  <si>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</si>
  <si>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</si>
  <si>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</si>
  <si>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</si>
  <si>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</si>
  <si>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</si>
  <si>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</si>
  <si>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</si>
  <si>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</si>
  <si>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</si>
  <si>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</si>
  <si>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</si>
  <si>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</si>
  <si>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</si>
  <si>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</si>
  <si>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</si>
  <si>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</si>
  <si>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</si>
  <si>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</si>
  <si>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</si>
  <si>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</si>
  <si>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</si>
  <si>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</si>
  <si>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</si>
  <si>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</si>
  <si>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</si>
  <si>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</si>
  <si>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</si>
  <si>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</si>
  <si>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</si>
  <si>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</si>
  <si>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</si>
  <si>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</si>
  <si>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</si>
  <si>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</si>
  <si>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</si>
  <si>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</si>
  <si>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</si>
  <si>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</si>
  <si>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</si>
  <si>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</si>
  <si>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</si>
  <si>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</si>
  <si>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</si>
  <si>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</si>
  <si>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</si>
  <si>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</si>
  <si>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</si>
  <si>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</si>
  <si>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</si>
  <si>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</si>
  <si>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</si>
  <si>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</si>
  <si>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</si>
  <si>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</si>
  <si>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</si>
  <si>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</si>
  <si>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</si>
  <si>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</si>
  <si>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</si>
  <si>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</si>
  <si>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</si>
  <si>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</si>
  <si>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</si>
  <si>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</si>
  <si>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</si>
  <si>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</si>
  <si>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</si>
  <si>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</si>
  <si>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</si>
  <si>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</si>
  <si>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</si>
  <si>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</si>
  <si>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</si>
  <si>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</si>
  <si>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</si>
  <si>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Total sem BDI</t>
  </si>
  <si>
    <t>Total do BDI</t>
  </si>
  <si>
    <t>Total Geral</t>
  </si>
  <si>
    <t>%
EXECUTADA</t>
  </si>
  <si>
    <t>%
ACUMULADA</t>
  </si>
  <si>
    <t>VALOR EXECUTADO C/BDI</t>
  </si>
  <si>
    <t>VALOR ACUMULADO C/BDI</t>
  </si>
  <si>
    <t>SEM BDI</t>
  </si>
  <si>
    <t>BDI</t>
  </si>
  <si>
    <t>COM BDI</t>
  </si>
  <si>
    <t>1ª MEDIÇÃO</t>
  </si>
  <si>
    <t>Quant. Executada</t>
  </si>
  <si>
    <t>REFORMA E AMPLIAÇÃO DO PRÉDIO DA CÂMARA VALE DO ANARI</t>
  </si>
  <si>
    <t xml:space="preserve">                                                                         1ª MEDIÇÃO
PROCESSO Nº 057/CMVA/2022
CONTRATO Nº 057/CMVA/2022
PERÍODO DA MEDIÇÃO: 21/11/2022 à 26/12/2022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</si>
</sst>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"/>
    <numFmt numFmtId="165" formatCode="&quot;R$&quot;\ #,##0.00"/>
  </numFmts>
  <fonts count="2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CCCCCC"/>
      </right>
      <top/>
      <bottom/>
      <diagonal/>
    </border>
    <border>
      <left style="thin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7" fillId="17" borderId="0" xfId="0" applyFont="1" applyFill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right" vertical="top" wrapText="1"/>
    </xf>
    <xf numFmtId="0" fontId="6" fillId="7" borderId="14" xfId="0" applyFont="1" applyFill="1" applyBorder="1" applyAlignment="1">
      <alignment horizontal="left" vertical="top" wrapText="1"/>
    </xf>
    <xf numFmtId="0" fontId="7" fillId="8" borderId="14" xfId="0" applyFont="1" applyFill="1" applyBorder="1" applyAlignment="1">
      <alignment horizontal="right" vertical="top" wrapText="1"/>
    </xf>
    <xf numFmtId="4" fontId="8" fillId="9" borderId="14" xfId="0" applyNumberFormat="1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0" fontId="13" fillId="13" borderId="1" xfId="0" applyFont="1" applyFill="1" applyBorder="1" applyAlignment="1">
      <alignment horizontal="right" vertical="top" wrapText="1"/>
    </xf>
    <xf numFmtId="0" fontId="11" fillId="11" borderId="1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horizontal="center" vertical="top" wrapText="1"/>
    </xf>
    <xf numFmtId="4" fontId="14" fillId="14" borderId="1" xfId="0" applyNumberFormat="1" applyFont="1" applyFill="1" applyBorder="1" applyAlignment="1">
      <alignment horizontal="right" vertical="top" wrapText="1"/>
    </xf>
    <xf numFmtId="0" fontId="0" fillId="23" borderId="0" xfId="0" applyFill="1"/>
    <xf numFmtId="164" fontId="9" fillId="10" borderId="16" xfId="0" applyNumberFormat="1" applyFont="1" applyFill="1" applyBorder="1" applyAlignment="1">
      <alignment horizontal="right" vertical="top" wrapText="1"/>
    </xf>
    <xf numFmtId="164" fontId="9" fillId="10" borderId="17" xfId="0" applyNumberFormat="1" applyFont="1" applyFill="1" applyBorder="1" applyAlignment="1">
      <alignment horizontal="right" vertical="top" wrapText="1"/>
    </xf>
    <xf numFmtId="164" fontId="15" fillId="15" borderId="17" xfId="0" applyNumberFormat="1" applyFont="1" applyFill="1" applyBorder="1" applyAlignment="1">
      <alignment horizontal="right" vertical="top" wrapText="1"/>
    </xf>
    <xf numFmtId="10" fontId="0" fillId="23" borderId="2" xfId="0" applyNumberFormat="1" applyFill="1" applyBorder="1"/>
    <xf numFmtId="10" fontId="22" fillId="23" borderId="2" xfId="0" applyNumberFormat="1" applyFont="1" applyFill="1" applyBorder="1" applyAlignment="1">
      <alignment vertical="top" wrapText="1"/>
    </xf>
    <xf numFmtId="165" fontId="0" fillId="23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23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23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22" fillId="24" borderId="15" xfId="0" applyNumberFormat="1" applyFont="1" applyFill="1" applyBorder="1" applyAlignment="1">
      <alignment horizontal="left" vertical="center" wrapText="1"/>
    </xf>
    <xf numFmtId="165" fontId="22" fillId="24" borderId="2" xfId="0" applyNumberFormat="1" applyFont="1" applyFill="1" applyBorder="1" applyAlignment="1">
      <alignment horizontal="center" vertical="center" wrapText="1"/>
    </xf>
    <xf numFmtId="165" fontId="22" fillId="23" borderId="2" xfId="0" applyNumberFormat="1" applyFont="1" applyFill="1" applyBorder="1" applyAlignment="1">
      <alignment horizontal="right" vertical="top"/>
    </xf>
    <xf numFmtId="0" fontId="9" fillId="10" borderId="2" xfId="0" applyFont="1" applyFill="1" applyBorder="1" applyAlignment="1">
      <alignment horizontal="right" vertical="top" wrapText="1"/>
    </xf>
    <xf numFmtId="0" fontId="9" fillId="10" borderId="20" xfId="0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21" fillId="21" borderId="23" xfId="0" applyFont="1" applyFill="1" applyBorder="1" applyAlignment="1">
      <alignment horizontal="center" vertical="top" wrapText="1"/>
    </xf>
    <xf numFmtId="0" fontId="21" fillId="21" borderId="0" xfId="0" applyFont="1" applyFill="1" applyAlignment="1">
      <alignment horizontal="center" vertical="top" wrapText="1"/>
    </xf>
    <xf numFmtId="0" fontId="21" fillId="21" borderId="24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right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6" fillId="16" borderId="0" xfId="0" applyFont="1" applyFill="1" applyAlignment="1">
      <alignment horizontal="left" vertical="top" wrapText="1"/>
    </xf>
    <xf numFmtId="0" fontId="10" fillId="16" borderId="0" xfId="0" applyFont="1" applyFill="1" applyAlignment="1">
      <alignment horizontal="left" vertical="top" wrapText="1"/>
    </xf>
    <xf numFmtId="0" fontId="18" fillId="18" borderId="0" xfId="0" applyFont="1" applyFill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6" fillId="16" borderId="24" xfId="0" applyFont="1" applyFill="1" applyBorder="1" applyAlignment="1">
      <alignment horizontal="left" vertical="top" wrapText="1"/>
    </xf>
    <xf numFmtId="0" fontId="3" fillId="4" borderId="29" xfId="0" applyFont="1" applyFill="1" applyBorder="1" applyAlignment="1">
      <alignment horizontal="left" vertical="top" wrapText="1"/>
    </xf>
    <xf numFmtId="0" fontId="6" fillId="7" borderId="30" xfId="0" applyFont="1" applyFill="1" applyBorder="1" applyAlignment="1">
      <alignment horizontal="left" vertical="top" wrapText="1"/>
    </xf>
    <xf numFmtId="0" fontId="6" fillId="7" borderId="31" xfId="0" applyFont="1" applyFill="1" applyBorder="1" applyAlignment="1">
      <alignment horizontal="left" vertical="top" wrapText="1"/>
    </xf>
    <xf numFmtId="0" fontId="11" fillId="11" borderId="31" xfId="0" applyFont="1" applyFill="1" applyBorder="1" applyAlignment="1">
      <alignment horizontal="left" vertical="top" wrapText="1"/>
    </xf>
    <xf numFmtId="0" fontId="21" fillId="21" borderId="32" xfId="0" applyFont="1" applyFill="1" applyBorder="1" applyAlignment="1">
      <alignment horizontal="center" vertical="top" wrapText="1"/>
    </xf>
    <xf numFmtId="0" fontId="18" fillId="18" borderId="34" xfId="0" applyFont="1" applyFill="1" applyBorder="1" applyAlignment="1">
      <alignment horizontal="right" vertical="top" wrapText="1"/>
    </xf>
    <xf numFmtId="0" fontId="20" fillId="20" borderId="34" xfId="0" applyFont="1" applyFill="1" applyBorder="1" applyAlignment="1">
      <alignment horizontal="left" vertical="top" wrapText="1"/>
    </xf>
    <xf numFmtId="165" fontId="24" fillId="23" borderId="2" xfId="0" applyNumberFormat="1" applyFont="1" applyFill="1" applyBorder="1" applyAlignment="1">
      <alignment horizontal="right" vertical="top"/>
    </xf>
    <xf numFmtId="0" fontId="24" fillId="0" borderId="0" xfId="0" applyFont="1"/>
    <xf numFmtId="0" fontId="1" fillId="6" borderId="37" xfId="0" applyFont="1" applyFill="1" applyBorder="1" applyAlignment="1">
      <alignment horizontal="right" vertical="top" wrapText="1"/>
    </xf>
    <xf numFmtId="0" fontId="22" fillId="0" borderId="6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1" fillId="22" borderId="38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18" fillId="18" borderId="33" xfId="0" applyFont="1" applyFill="1" applyBorder="1" applyAlignment="1">
      <alignment horizontal="right" vertical="top" wrapText="1"/>
    </xf>
    <xf numFmtId="0" fontId="18" fillId="18" borderId="34" xfId="0" applyFont="1" applyFill="1" applyBorder="1" applyAlignment="1">
      <alignment horizontal="right" vertical="top" wrapText="1"/>
    </xf>
    <xf numFmtId="0" fontId="16" fillId="16" borderId="2" xfId="0" applyFont="1" applyFill="1" applyBorder="1" applyAlignment="1">
      <alignment horizontal="left" vertical="top" wrapText="1"/>
    </xf>
    <xf numFmtId="0" fontId="18" fillId="18" borderId="2" xfId="0" applyFont="1" applyFill="1" applyBorder="1" applyAlignment="1">
      <alignment horizontal="right" vertical="top" wrapText="1"/>
    </xf>
    <xf numFmtId="4" fontId="19" fillId="25" borderId="2" xfId="0" applyNumberFormat="1" applyFont="1" applyFill="1" applyBorder="1" applyAlignment="1">
      <alignment horizontal="right" vertical="top" wrapText="1"/>
    </xf>
    <xf numFmtId="0" fontId="18" fillId="25" borderId="2" xfId="0" applyFont="1" applyFill="1" applyBorder="1" applyAlignment="1">
      <alignment horizontal="right" vertical="top" wrapText="1"/>
    </xf>
    <xf numFmtId="0" fontId="18" fillId="25" borderId="25" xfId="0" applyFont="1" applyFill="1" applyBorder="1" applyAlignment="1">
      <alignment horizontal="right" vertical="top" wrapText="1"/>
    </xf>
    <xf numFmtId="0" fontId="21" fillId="21" borderId="0" xfId="0" applyFont="1" applyFill="1" applyAlignment="1">
      <alignment horizontal="center" vertical="top" wrapText="1"/>
    </xf>
    <xf numFmtId="0" fontId="0" fillId="0" borderId="0" xfId="0"/>
    <xf numFmtId="0" fontId="2" fillId="3" borderId="28" xfId="0" applyFont="1" applyFill="1" applyBorder="1" applyAlignment="1">
      <alignment horizontal="center" wrapText="1"/>
    </xf>
    <xf numFmtId="0" fontId="0" fillId="0" borderId="9" xfId="0" applyBorder="1"/>
    <xf numFmtId="0" fontId="18" fillId="18" borderId="24" xfId="0" applyFont="1" applyFill="1" applyBorder="1" applyAlignment="1">
      <alignment horizontal="right" vertical="top" wrapText="1"/>
    </xf>
    <xf numFmtId="0" fontId="18" fillId="18" borderId="0" xfId="0" applyFont="1" applyFill="1" applyAlignment="1">
      <alignment horizontal="right" vertical="top" wrapText="1"/>
    </xf>
    <xf numFmtId="4" fontId="19" fillId="19" borderId="2" xfId="0" applyNumberFormat="1" applyFont="1" applyFill="1" applyBorder="1" applyAlignment="1">
      <alignment horizontal="right" vertical="top" wrapText="1"/>
    </xf>
    <xf numFmtId="0" fontId="18" fillId="18" borderId="25" xfId="0" applyFont="1" applyFill="1" applyBorder="1" applyAlignment="1">
      <alignment horizontal="right" vertical="top" wrapText="1"/>
    </xf>
    <xf numFmtId="0" fontId="1" fillId="2" borderId="26" xfId="0" applyFont="1" applyFill="1" applyBorder="1" applyAlignment="1">
      <alignment horizontal="left" vertical="top" wrapText="1"/>
    </xf>
    <xf numFmtId="0" fontId="16" fillId="16" borderId="0" xfId="0" applyFont="1" applyFill="1" applyAlignment="1">
      <alignment horizontal="left" vertical="top" wrapText="1"/>
    </xf>
    <xf numFmtId="0" fontId="22" fillId="0" borderId="35" xfId="0" applyFont="1" applyBorder="1" applyAlignment="1">
      <alignment horizontal="right" wrapText="1"/>
    </xf>
    <xf numFmtId="0" fontId="22" fillId="0" borderId="34" xfId="0" applyFont="1" applyBorder="1" applyAlignment="1">
      <alignment horizontal="right" wrapText="1"/>
    </xf>
    <xf numFmtId="0" fontId="22" fillId="0" borderId="36" xfId="0" applyFont="1" applyBorder="1" applyAlignment="1">
      <alignment horizontal="right" wrapText="1"/>
    </xf>
    <xf numFmtId="0" fontId="21" fillId="21" borderId="3" xfId="0" applyFont="1" applyFill="1" applyBorder="1" applyAlignment="1">
      <alignment horizontal="center" vertical="top" wrapText="1"/>
    </xf>
    <xf numFmtId="0" fontId="21" fillId="21" borderId="4" xfId="0" applyFont="1" applyFill="1" applyBorder="1" applyAlignment="1">
      <alignment horizontal="center" vertical="top" wrapText="1"/>
    </xf>
    <xf numFmtId="0" fontId="21" fillId="21" borderId="5" xfId="0" applyFont="1" applyFill="1" applyBorder="1" applyAlignment="1">
      <alignment horizontal="center" vertical="top" wrapText="1"/>
    </xf>
    <xf numFmtId="0" fontId="22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6" xfId="0" applyFont="1" applyBorder="1" applyAlignment="1">
      <alignment horizontal="right" wrapText="1"/>
    </xf>
    <xf numFmtId="0" fontId="22" fillId="0" borderId="0" xfId="0" applyFont="1" applyAlignment="1">
      <alignment horizontal="right" wrapText="1"/>
    </xf>
    <xf numFmtId="0" fontId="22" fillId="0" borderId="7" xfId="0" applyFont="1" applyBorder="1" applyAlignment="1">
      <alignment horizontal="right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658091</xdr:colOff>
      <xdr:row>0</xdr:row>
      <xdr:rowOff>121228</xdr:rowOff>
    </xdr:from>
    <xdr:to>
      <xdr:col>1</xdr:col>
      <xdr:colOff>706351</xdr:colOff>
      <xdr:row>2</xdr:row>
      <xdr:rowOff>104776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1" y="121228"/>
          <a:ext cx="810260" cy="866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tabSelected="1" showOutlineSymbols="0" showWhiteSpace="0" view="pageBreakPreview" topLeftCell="C101" zoomScaleNormal="55" zoomScaleSheetLayoutView="100" workbookViewId="0">
      <selection activeCell="O5" sqref="O5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  <col min="11" max="11" width="13" customWidth="1"/>
    <col min="12" max="12" width="14.25" customWidth="1"/>
    <col min="13" max="13" width="15.375" customWidth="1"/>
    <col min="14" max="14" width="21.375" customWidth="1"/>
    <col min="15" max="15" width="22.5" customWidth="1"/>
  </cols>
  <sheetData>
    <row r="1" spans="1:16" ht="15" customHeight="1" x14ac:dyDescent="0.2">
      <c r="A1" s="52"/>
      <c r="B1" s="47"/>
      <c r="C1" s="47"/>
      <c r="D1" s="47" t="s">
        <v>0</v>
      </c>
      <c r="E1" s="83" t="s">
        <v>1</v>
      </c>
      <c r="F1" s="83"/>
      <c r="G1" s="83" t="s">
        <v>2</v>
      </c>
      <c r="H1" s="83"/>
      <c r="I1" s="83" t="s">
        <v>3</v>
      </c>
      <c r="J1" s="83"/>
      <c r="K1" s="97" t="s">
        <v>305</v>
      </c>
      <c r="L1" s="98"/>
      <c r="M1" s="98"/>
      <c r="N1" s="98"/>
      <c r="O1" s="99"/>
    </row>
    <row r="2" spans="1:16" ht="54" customHeight="1" x14ac:dyDescent="0.2">
      <c r="A2" s="53"/>
      <c r="B2" s="48"/>
      <c r="C2" s="48"/>
      <c r="D2" s="49" t="s">
        <v>304</v>
      </c>
      <c r="E2" s="84" t="s">
        <v>4</v>
      </c>
      <c r="F2" s="84"/>
      <c r="G2" s="84" t="s">
        <v>5</v>
      </c>
      <c r="H2" s="84"/>
      <c r="I2" s="84" t="s">
        <v>6</v>
      </c>
      <c r="J2" s="84"/>
      <c r="K2" s="100"/>
      <c r="L2" s="101"/>
      <c r="M2" s="101"/>
      <c r="N2" s="101"/>
      <c r="O2" s="102"/>
    </row>
    <row r="3" spans="1:16" ht="15.75" thickBot="1" x14ac:dyDescent="0.3">
      <c r="A3" s="77" t="s">
        <v>7</v>
      </c>
      <c r="B3" s="78"/>
      <c r="C3" s="78"/>
      <c r="D3" s="78"/>
      <c r="E3" s="78"/>
      <c r="F3" s="78"/>
      <c r="G3" s="78"/>
      <c r="H3" s="78"/>
      <c r="I3" s="78"/>
      <c r="J3" s="78"/>
      <c r="K3" s="103"/>
      <c r="L3" s="104"/>
      <c r="M3" s="104"/>
      <c r="N3" s="104"/>
      <c r="O3" s="105"/>
    </row>
    <row r="4" spans="1:16" ht="30" customHeight="1" thickBot="1" x14ac:dyDescent="0.3">
      <c r="A4" s="54" t="s">
        <v>8</v>
      </c>
      <c r="B4" s="3" t="s">
        <v>9</v>
      </c>
      <c r="C4" s="2" t="s">
        <v>10</v>
      </c>
      <c r="D4" s="2" t="s">
        <v>11</v>
      </c>
      <c r="E4" s="4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5" t="s">
        <v>17</v>
      </c>
      <c r="K4" s="63" t="s">
        <v>303</v>
      </c>
      <c r="L4" s="64" t="s">
        <v>295</v>
      </c>
      <c r="M4" s="65" t="s">
        <v>296</v>
      </c>
      <c r="N4" s="66" t="s">
        <v>297</v>
      </c>
      <c r="O4" s="67" t="s">
        <v>298</v>
      </c>
    </row>
    <row r="5" spans="1:16" ht="24" customHeight="1" x14ac:dyDescent="0.2">
      <c r="A5" s="55" t="s">
        <v>18</v>
      </c>
      <c r="B5" s="6"/>
      <c r="C5" s="6"/>
      <c r="D5" s="6" t="s">
        <v>19</v>
      </c>
      <c r="E5" s="6"/>
      <c r="F5" s="7"/>
      <c r="G5" s="6"/>
      <c r="H5" s="6"/>
      <c r="I5" s="8">
        <v>26478.720000000001</v>
      </c>
      <c r="J5" s="17">
        <v>8.2448705427361199E-2</v>
      </c>
      <c r="K5" s="38"/>
      <c r="L5" s="20"/>
      <c r="M5" s="21"/>
      <c r="N5" s="36">
        <f>SUM(N6+N8+N10)</f>
        <v>9831.27</v>
      </c>
      <c r="O5" s="36">
        <f>SUM(O6+O8+O10)</f>
        <v>9831.27</v>
      </c>
    </row>
    <row r="6" spans="1:16" ht="24" customHeight="1" x14ac:dyDescent="0.2">
      <c r="A6" s="56" t="s">
        <v>20</v>
      </c>
      <c r="B6" s="9"/>
      <c r="C6" s="9"/>
      <c r="D6" s="9" t="s">
        <v>21</v>
      </c>
      <c r="E6" s="9"/>
      <c r="F6" s="10"/>
      <c r="G6" s="9"/>
      <c r="H6" s="9"/>
      <c r="I6" s="11">
        <v>18705</v>
      </c>
      <c r="J6" s="18">
        <v>5.8243111261374846E-2</v>
      </c>
      <c r="K6" s="37"/>
      <c r="L6" s="20"/>
      <c r="M6" s="20"/>
      <c r="N6" s="61">
        <f>N7</f>
        <v>2057.5500000000002</v>
      </c>
      <c r="O6" s="61">
        <f>O7</f>
        <v>2057.5500000000002</v>
      </c>
    </row>
    <row r="7" spans="1:16" ht="24" customHeight="1" x14ac:dyDescent="0.2">
      <c r="A7" s="57" t="s">
        <v>22</v>
      </c>
      <c r="B7" s="12" t="s">
        <v>23</v>
      </c>
      <c r="C7" s="13" t="s">
        <v>24</v>
      </c>
      <c r="D7" s="13" t="s">
        <v>25</v>
      </c>
      <c r="E7" s="14" t="s">
        <v>26</v>
      </c>
      <c r="F7" s="12">
        <v>1</v>
      </c>
      <c r="G7" s="15">
        <v>15000</v>
      </c>
      <c r="H7" s="15">
        <v>18705</v>
      </c>
      <c r="I7" s="15">
        <v>18705</v>
      </c>
      <c r="J7" s="19">
        <v>5.8243111261374846E-2</v>
      </c>
      <c r="K7" s="39">
        <v>0.11</v>
      </c>
      <c r="L7" s="26">
        <v>0.11</v>
      </c>
      <c r="M7" s="26">
        <v>0.11</v>
      </c>
      <c r="N7" s="24">
        <f>H7*0.11</f>
        <v>2057.5500000000002</v>
      </c>
      <c r="O7" s="24">
        <f>I7*0.11</f>
        <v>2057.5500000000002</v>
      </c>
    </row>
    <row r="8" spans="1:16" ht="24" customHeight="1" x14ac:dyDescent="0.2">
      <c r="A8" s="56" t="s">
        <v>27</v>
      </c>
      <c r="B8" s="9"/>
      <c r="C8" s="9"/>
      <c r="D8" s="9" t="s">
        <v>28</v>
      </c>
      <c r="E8" s="9"/>
      <c r="F8" s="10"/>
      <c r="G8" s="9"/>
      <c r="H8" s="9"/>
      <c r="I8" s="11">
        <v>291.72000000000003</v>
      </c>
      <c r="J8" s="18">
        <v>9.0834966143642183E-4</v>
      </c>
      <c r="K8" s="40"/>
      <c r="L8" s="27"/>
      <c r="M8" s="27"/>
      <c r="N8" s="61">
        <f>N9</f>
        <v>291.72000000000003</v>
      </c>
      <c r="O8" s="61">
        <f>O9</f>
        <v>291.72000000000003</v>
      </c>
      <c r="P8" s="62"/>
    </row>
    <row r="9" spans="1:16" ht="24" customHeight="1" x14ac:dyDescent="0.2">
      <c r="A9" s="57" t="s">
        <v>29</v>
      </c>
      <c r="B9" s="12" t="s">
        <v>30</v>
      </c>
      <c r="C9" s="13" t="s">
        <v>24</v>
      </c>
      <c r="D9" s="13" t="s">
        <v>31</v>
      </c>
      <c r="E9" s="14" t="s">
        <v>26</v>
      </c>
      <c r="F9" s="12">
        <v>1</v>
      </c>
      <c r="G9" s="15">
        <v>233.94</v>
      </c>
      <c r="H9" s="15">
        <v>291.72000000000003</v>
      </c>
      <c r="I9" s="15">
        <v>291.72000000000003</v>
      </c>
      <c r="J9" s="19">
        <v>9.0834966143642183E-4</v>
      </c>
      <c r="K9" s="39">
        <v>1</v>
      </c>
      <c r="L9" s="25">
        <v>1</v>
      </c>
      <c r="M9" s="25">
        <v>1</v>
      </c>
      <c r="N9" s="24">
        <f>H9</f>
        <v>291.72000000000003</v>
      </c>
      <c r="O9" s="24">
        <f>I9</f>
        <v>291.72000000000003</v>
      </c>
    </row>
    <row r="10" spans="1:16" ht="24" customHeight="1" x14ac:dyDescent="0.2">
      <c r="A10" s="56" t="s">
        <v>32</v>
      </c>
      <c r="B10" s="9"/>
      <c r="C10" s="9"/>
      <c r="D10" s="9" t="s">
        <v>33</v>
      </c>
      <c r="E10" s="9"/>
      <c r="F10" s="10"/>
      <c r="G10" s="9"/>
      <c r="H10" s="9"/>
      <c r="I10" s="11">
        <v>7482</v>
      </c>
      <c r="J10" s="18">
        <v>2.3297244504549938E-2</v>
      </c>
      <c r="K10" s="40"/>
      <c r="L10" s="27"/>
      <c r="M10" s="27"/>
      <c r="N10" s="61">
        <f>SUM(N11:N12)</f>
        <v>7482</v>
      </c>
      <c r="O10" s="61">
        <f>SUM(O11:O12)</f>
        <v>7482</v>
      </c>
    </row>
    <row r="11" spans="1:16" ht="26.1" customHeight="1" x14ac:dyDescent="0.2">
      <c r="A11" s="57" t="s">
        <v>34</v>
      </c>
      <c r="B11" s="12" t="s">
        <v>35</v>
      </c>
      <c r="C11" s="13" t="s">
        <v>24</v>
      </c>
      <c r="D11" s="13" t="s">
        <v>36</v>
      </c>
      <c r="E11" s="14" t="s">
        <v>26</v>
      </c>
      <c r="F11" s="12">
        <v>1</v>
      </c>
      <c r="G11" s="15">
        <v>2500</v>
      </c>
      <c r="H11" s="15">
        <v>3117.5</v>
      </c>
      <c r="I11" s="15">
        <v>3117.5</v>
      </c>
      <c r="J11" s="19">
        <v>9.7071852102291398E-3</v>
      </c>
      <c r="K11" s="39">
        <v>1</v>
      </c>
      <c r="L11" s="26">
        <v>1</v>
      </c>
      <c r="M11" s="26">
        <v>1</v>
      </c>
      <c r="N11" s="24">
        <f>I11</f>
        <v>3117.5</v>
      </c>
      <c r="O11" s="24">
        <f>I11</f>
        <v>3117.5</v>
      </c>
    </row>
    <row r="12" spans="1:16" ht="26.1" customHeight="1" x14ac:dyDescent="0.2">
      <c r="A12" s="57" t="s">
        <v>37</v>
      </c>
      <c r="B12" s="12" t="s">
        <v>38</v>
      </c>
      <c r="C12" s="13" t="s">
        <v>24</v>
      </c>
      <c r="D12" s="13" t="s">
        <v>39</v>
      </c>
      <c r="E12" s="14" t="s">
        <v>26</v>
      </c>
      <c r="F12" s="12">
        <v>1</v>
      </c>
      <c r="G12" s="15">
        <v>3500</v>
      </c>
      <c r="H12" s="15">
        <v>4364.5</v>
      </c>
      <c r="I12" s="15">
        <v>4364.5</v>
      </c>
      <c r="J12" s="19">
        <v>1.3590059294320797E-2</v>
      </c>
      <c r="K12" s="39">
        <v>1</v>
      </c>
      <c r="L12" s="26">
        <v>1</v>
      </c>
      <c r="M12" s="26">
        <v>1</v>
      </c>
      <c r="N12" s="24">
        <f>H12</f>
        <v>4364.5</v>
      </c>
      <c r="O12" s="24">
        <f>I12</f>
        <v>4364.5</v>
      </c>
    </row>
    <row r="13" spans="1:16" ht="24" customHeight="1" x14ac:dyDescent="0.2">
      <c r="A13" s="56" t="s">
        <v>40</v>
      </c>
      <c r="B13" s="9"/>
      <c r="C13" s="9"/>
      <c r="D13" s="9" t="s">
        <v>41</v>
      </c>
      <c r="E13" s="9"/>
      <c r="F13" s="10"/>
      <c r="G13" s="9"/>
      <c r="H13" s="9"/>
      <c r="I13" s="11">
        <v>26569.43</v>
      </c>
      <c r="J13" s="18">
        <v>8.2731155714584906E-2</v>
      </c>
      <c r="K13" s="40"/>
      <c r="L13" s="27"/>
      <c r="M13" s="27"/>
      <c r="N13" s="36">
        <f>SUM(N14+N15+N16)</f>
        <v>24001.050000000003</v>
      </c>
      <c r="O13" s="36">
        <f>SUM(O14+O15+O16)</f>
        <v>24001.050000000003</v>
      </c>
    </row>
    <row r="14" spans="1:16" ht="24" customHeight="1" x14ac:dyDescent="0.2">
      <c r="A14" s="57" t="s">
        <v>42</v>
      </c>
      <c r="B14" s="12" t="s">
        <v>43</v>
      </c>
      <c r="C14" s="13" t="s">
        <v>24</v>
      </c>
      <c r="D14" s="13" t="s">
        <v>44</v>
      </c>
      <c r="E14" s="14" t="s">
        <v>45</v>
      </c>
      <c r="F14" s="12">
        <v>6</v>
      </c>
      <c r="G14" s="15">
        <v>524.14</v>
      </c>
      <c r="H14" s="15">
        <v>653.6</v>
      </c>
      <c r="I14" s="15">
        <v>3921.6</v>
      </c>
      <c r="J14" s="19">
        <v>1.2210969533419278E-2</v>
      </c>
      <c r="K14" s="39">
        <v>6</v>
      </c>
      <c r="L14" s="26">
        <v>1</v>
      </c>
      <c r="M14" s="26">
        <v>1</v>
      </c>
      <c r="N14" s="24">
        <f>I14</f>
        <v>3921.6</v>
      </c>
      <c r="O14" s="24">
        <f>I14</f>
        <v>3921.6</v>
      </c>
    </row>
    <row r="15" spans="1:16" ht="39" customHeight="1" x14ac:dyDescent="0.2">
      <c r="A15" s="57" t="s">
        <v>46</v>
      </c>
      <c r="B15" s="12" t="s">
        <v>47</v>
      </c>
      <c r="C15" s="13" t="s">
        <v>48</v>
      </c>
      <c r="D15" s="13" t="s">
        <v>49</v>
      </c>
      <c r="E15" s="14" t="s">
        <v>45</v>
      </c>
      <c r="F15" s="12">
        <v>9.3000000000000007</v>
      </c>
      <c r="G15" s="15">
        <v>845.55</v>
      </c>
      <c r="H15" s="15">
        <v>1054.4000000000001</v>
      </c>
      <c r="I15" s="15">
        <v>9805.92</v>
      </c>
      <c r="J15" s="19">
        <v>3.0533402276404213E-2</v>
      </c>
      <c r="K15" s="39">
        <v>9.3000000000000007</v>
      </c>
      <c r="L15" s="26">
        <v>1</v>
      </c>
      <c r="M15" s="26">
        <v>1</v>
      </c>
      <c r="N15" s="24">
        <f>I15</f>
        <v>9805.92</v>
      </c>
      <c r="O15" s="24">
        <f>I15</f>
        <v>9805.92</v>
      </c>
    </row>
    <row r="16" spans="1:16" ht="24" customHeight="1" x14ac:dyDescent="0.2">
      <c r="A16" s="57" t="s">
        <v>50</v>
      </c>
      <c r="B16" s="12" t="s">
        <v>51</v>
      </c>
      <c r="C16" s="13" t="s">
        <v>48</v>
      </c>
      <c r="D16" s="13" t="s">
        <v>52</v>
      </c>
      <c r="E16" s="14" t="s">
        <v>45</v>
      </c>
      <c r="F16" s="12">
        <v>90.22</v>
      </c>
      <c r="G16" s="15">
        <v>114.15</v>
      </c>
      <c r="H16" s="15">
        <v>142.34</v>
      </c>
      <c r="I16" s="15">
        <v>12841.91</v>
      </c>
      <c r="J16" s="19">
        <v>3.998678390476141E-2</v>
      </c>
      <c r="K16" s="39">
        <v>72.180000000000007</v>
      </c>
      <c r="L16" s="26">
        <v>0.8</v>
      </c>
      <c r="M16" s="26">
        <v>0.8</v>
      </c>
      <c r="N16" s="24">
        <v>10273.530000000001</v>
      </c>
      <c r="O16" s="24">
        <f>N16</f>
        <v>10273.530000000001</v>
      </c>
    </row>
    <row r="17" spans="1:15" ht="24" customHeight="1" x14ac:dyDescent="0.2">
      <c r="A17" s="56" t="s">
        <v>53</v>
      </c>
      <c r="B17" s="9"/>
      <c r="C17" s="9"/>
      <c r="D17" s="9" t="s">
        <v>54</v>
      </c>
      <c r="E17" s="9"/>
      <c r="F17" s="10"/>
      <c r="G17" s="9"/>
      <c r="H17" s="9"/>
      <c r="I17" s="11">
        <v>112.43</v>
      </c>
      <c r="J17" s="18">
        <v>3.5008142203241772E-4</v>
      </c>
      <c r="K17" s="40"/>
      <c r="L17" s="20"/>
      <c r="M17" s="20"/>
      <c r="N17" s="22"/>
      <c r="O17" s="22"/>
    </row>
    <row r="18" spans="1:15" ht="26.1" customHeight="1" x14ac:dyDescent="0.2">
      <c r="A18" s="57" t="s">
        <v>55</v>
      </c>
      <c r="B18" s="12" t="s">
        <v>56</v>
      </c>
      <c r="C18" s="13" t="s">
        <v>48</v>
      </c>
      <c r="D18" s="13" t="s">
        <v>57</v>
      </c>
      <c r="E18" s="14" t="s">
        <v>45</v>
      </c>
      <c r="F18" s="12">
        <v>6.93</v>
      </c>
      <c r="G18" s="15">
        <v>8.08</v>
      </c>
      <c r="H18" s="15">
        <v>10.07</v>
      </c>
      <c r="I18" s="15">
        <v>69.78</v>
      </c>
      <c r="J18" s="19">
        <v>2.172790325484489E-4</v>
      </c>
      <c r="K18" s="39"/>
      <c r="L18" s="23"/>
      <c r="M18" s="23"/>
      <c r="N18" s="24"/>
      <c r="O18" s="24"/>
    </row>
    <row r="19" spans="1:15" ht="26.1" customHeight="1" x14ac:dyDescent="0.2">
      <c r="A19" s="57" t="s">
        <v>58</v>
      </c>
      <c r="B19" s="12" t="s">
        <v>59</v>
      </c>
      <c r="C19" s="13" t="s">
        <v>48</v>
      </c>
      <c r="D19" s="13" t="s">
        <v>60</v>
      </c>
      <c r="E19" s="14" t="s">
        <v>61</v>
      </c>
      <c r="F19" s="12">
        <v>0.67500000000000004</v>
      </c>
      <c r="G19" s="15">
        <v>50.68</v>
      </c>
      <c r="H19" s="15">
        <v>63.19</v>
      </c>
      <c r="I19" s="15">
        <v>42.65</v>
      </c>
      <c r="J19" s="19">
        <v>1.3280238948396885E-4</v>
      </c>
      <c r="K19" s="39"/>
      <c r="L19" s="23"/>
      <c r="M19" s="23"/>
      <c r="N19" s="24"/>
      <c r="O19" s="24"/>
    </row>
    <row r="20" spans="1:15" ht="24" customHeight="1" x14ac:dyDescent="0.2">
      <c r="A20" s="56" t="s">
        <v>62</v>
      </c>
      <c r="B20" s="9"/>
      <c r="C20" s="9"/>
      <c r="D20" s="9" t="s">
        <v>63</v>
      </c>
      <c r="E20" s="9"/>
      <c r="F20" s="10"/>
      <c r="G20" s="9"/>
      <c r="H20" s="9"/>
      <c r="I20" s="11">
        <v>1250.1600000000001</v>
      </c>
      <c r="J20" s="18">
        <v>3.8927136046255214E-3</v>
      </c>
      <c r="K20" s="40"/>
      <c r="L20" s="20"/>
      <c r="M20" s="20"/>
      <c r="N20" s="22"/>
      <c r="O20" s="22"/>
    </row>
    <row r="21" spans="1:15" ht="39" customHeight="1" x14ac:dyDescent="0.2">
      <c r="A21" s="57" t="s">
        <v>64</v>
      </c>
      <c r="B21" s="12" t="s">
        <v>65</v>
      </c>
      <c r="C21" s="13" t="s">
        <v>48</v>
      </c>
      <c r="D21" s="13" t="s">
        <v>66</v>
      </c>
      <c r="E21" s="14" t="s">
        <v>61</v>
      </c>
      <c r="F21" s="12">
        <v>3.47</v>
      </c>
      <c r="G21" s="15">
        <v>114.68</v>
      </c>
      <c r="H21" s="15">
        <v>143</v>
      </c>
      <c r="I21" s="15">
        <v>496.21</v>
      </c>
      <c r="J21" s="19">
        <v>1.5450849633256783E-3</v>
      </c>
      <c r="K21" s="39"/>
      <c r="L21" s="23"/>
      <c r="M21" s="23"/>
      <c r="N21" s="24"/>
      <c r="O21" s="24"/>
    </row>
    <row r="22" spans="1:15" ht="39" customHeight="1" x14ac:dyDescent="0.2">
      <c r="A22" s="57" t="s">
        <v>67</v>
      </c>
      <c r="B22" s="12" t="s">
        <v>68</v>
      </c>
      <c r="C22" s="13" t="s">
        <v>48</v>
      </c>
      <c r="D22" s="13" t="s">
        <v>69</v>
      </c>
      <c r="E22" s="14" t="s">
        <v>61</v>
      </c>
      <c r="F22" s="12">
        <v>5.89</v>
      </c>
      <c r="G22" s="15">
        <v>87.2</v>
      </c>
      <c r="H22" s="15">
        <v>108.73</v>
      </c>
      <c r="I22" s="15">
        <v>640.41</v>
      </c>
      <c r="J22" s="19">
        <v>1.9940909319912893E-3</v>
      </c>
      <c r="K22" s="39"/>
      <c r="L22" s="23"/>
      <c r="M22" s="23"/>
      <c r="N22" s="24"/>
      <c r="O22" s="24"/>
    </row>
    <row r="23" spans="1:15" ht="24" customHeight="1" x14ac:dyDescent="0.2">
      <c r="A23" s="57" t="s">
        <v>70</v>
      </c>
      <c r="B23" s="12" t="s">
        <v>71</v>
      </c>
      <c r="C23" s="13" t="s">
        <v>48</v>
      </c>
      <c r="D23" s="13" t="s">
        <v>72</v>
      </c>
      <c r="E23" s="14" t="s">
        <v>61</v>
      </c>
      <c r="F23" s="12">
        <v>1.94</v>
      </c>
      <c r="G23" s="15">
        <v>46.94</v>
      </c>
      <c r="H23" s="15">
        <v>58.53</v>
      </c>
      <c r="I23" s="15">
        <v>113.54</v>
      </c>
      <c r="J23" s="19">
        <v>3.5353770930855385E-4</v>
      </c>
      <c r="K23" s="39"/>
      <c r="L23" s="23"/>
      <c r="M23" s="23"/>
      <c r="N23" s="24"/>
      <c r="O23" s="24"/>
    </row>
    <row r="24" spans="1:15" ht="24" customHeight="1" x14ac:dyDescent="0.2">
      <c r="A24" s="56" t="s">
        <v>73</v>
      </c>
      <c r="B24" s="9"/>
      <c r="C24" s="9"/>
      <c r="D24" s="9" t="s">
        <v>74</v>
      </c>
      <c r="E24" s="9"/>
      <c r="F24" s="10"/>
      <c r="G24" s="9"/>
      <c r="H24" s="9"/>
      <c r="I24" s="11">
        <v>11443.46</v>
      </c>
      <c r="J24" s="18">
        <v>3.5632329002678029E-2</v>
      </c>
      <c r="K24" s="40"/>
      <c r="L24" s="20"/>
      <c r="M24" s="20"/>
      <c r="N24" s="22"/>
      <c r="O24" s="22"/>
    </row>
    <row r="25" spans="1:15" ht="39" customHeight="1" x14ac:dyDescent="0.2">
      <c r="A25" s="57" t="s">
        <v>75</v>
      </c>
      <c r="B25" s="12" t="s">
        <v>76</v>
      </c>
      <c r="C25" s="13" t="s">
        <v>48</v>
      </c>
      <c r="D25" s="13" t="s">
        <v>77</v>
      </c>
      <c r="E25" s="14" t="s">
        <v>45</v>
      </c>
      <c r="F25" s="12">
        <v>17</v>
      </c>
      <c r="G25" s="15">
        <v>60.08</v>
      </c>
      <c r="H25" s="15">
        <v>74.91</v>
      </c>
      <c r="I25" s="15">
        <v>1273.47</v>
      </c>
      <c r="J25" s="19">
        <v>3.9652956374243795E-3</v>
      </c>
      <c r="K25" s="39"/>
      <c r="L25" s="23"/>
      <c r="M25" s="23"/>
      <c r="N25" s="24"/>
      <c r="O25" s="24"/>
    </row>
    <row r="26" spans="1:15" ht="39" customHeight="1" x14ac:dyDescent="0.2">
      <c r="A26" s="57" t="s">
        <v>78</v>
      </c>
      <c r="B26" s="12" t="s">
        <v>79</v>
      </c>
      <c r="C26" s="13" t="s">
        <v>48</v>
      </c>
      <c r="D26" s="13" t="s">
        <v>80</v>
      </c>
      <c r="E26" s="14" t="s">
        <v>45</v>
      </c>
      <c r="F26" s="12">
        <v>6.6</v>
      </c>
      <c r="G26" s="15">
        <v>122.12</v>
      </c>
      <c r="H26" s="15">
        <v>152.28</v>
      </c>
      <c r="I26" s="15">
        <v>1005.04</v>
      </c>
      <c r="J26" s="19">
        <v>3.1294657333403994E-3</v>
      </c>
      <c r="K26" s="39"/>
      <c r="L26" s="23"/>
      <c r="M26" s="23"/>
      <c r="N26" s="24"/>
      <c r="O26" s="24"/>
    </row>
    <row r="27" spans="1:15" ht="39" customHeight="1" x14ac:dyDescent="0.2">
      <c r="A27" s="57" t="s">
        <v>81</v>
      </c>
      <c r="B27" s="12" t="s">
        <v>82</v>
      </c>
      <c r="C27" s="13" t="s">
        <v>48</v>
      </c>
      <c r="D27" s="13" t="s">
        <v>83</v>
      </c>
      <c r="E27" s="14" t="s">
        <v>45</v>
      </c>
      <c r="F27" s="12">
        <v>3.93</v>
      </c>
      <c r="G27" s="15">
        <v>20.16</v>
      </c>
      <c r="H27" s="15">
        <v>25.13</v>
      </c>
      <c r="I27" s="15">
        <v>98.76</v>
      </c>
      <c r="J27" s="19">
        <v>3.0751615440648914E-4</v>
      </c>
      <c r="K27" s="39"/>
      <c r="L27" s="23"/>
      <c r="M27" s="23"/>
      <c r="N27" s="24"/>
      <c r="O27" s="24"/>
    </row>
    <row r="28" spans="1:15" ht="26.1" customHeight="1" x14ac:dyDescent="0.2">
      <c r="A28" s="57" t="s">
        <v>84</v>
      </c>
      <c r="B28" s="12" t="s">
        <v>85</v>
      </c>
      <c r="C28" s="13" t="s">
        <v>48</v>
      </c>
      <c r="D28" s="13" t="s">
        <v>86</v>
      </c>
      <c r="E28" s="14" t="s">
        <v>87</v>
      </c>
      <c r="F28" s="12">
        <v>54.4</v>
      </c>
      <c r="G28" s="15">
        <v>19.87</v>
      </c>
      <c r="H28" s="15">
        <v>24.77</v>
      </c>
      <c r="I28" s="15">
        <v>1347.48</v>
      </c>
      <c r="J28" s="19">
        <v>4.195745926889996E-3</v>
      </c>
      <c r="K28" s="39"/>
      <c r="L28" s="23"/>
      <c r="M28" s="23"/>
      <c r="N28" s="24"/>
      <c r="O28" s="24"/>
    </row>
    <row r="29" spans="1:15" ht="51.95" customHeight="1" x14ac:dyDescent="0.2">
      <c r="A29" s="57" t="s">
        <v>88</v>
      </c>
      <c r="B29" s="12" t="s">
        <v>89</v>
      </c>
      <c r="C29" s="13" t="s">
        <v>24</v>
      </c>
      <c r="D29" s="13" t="s">
        <v>90</v>
      </c>
      <c r="E29" s="14" t="s">
        <v>87</v>
      </c>
      <c r="F29" s="12">
        <v>24.7</v>
      </c>
      <c r="G29" s="15">
        <v>21.87</v>
      </c>
      <c r="H29" s="15">
        <v>27.27</v>
      </c>
      <c r="I29" s="15">
        <v>673.56</v>
      </c>
      <c r="J29" s="19">
        <v>2.0973124844272462E-3</v>
      </c>
      <c r="K29" s="39"/>
      <c r="L29" s="23"/>
      <c r="M29" s="23"/>
      <c r="N29" s="24"/>
      <c r="O29" s="24"/>
    </row>
    <row r="30" spans="1:15" ht="39" customHeight="1" x14ac:dyDescent="0.2">
      <c r="A30" s="57" t="s">
        <v>88</v>
      </c>
      <c r="B30" s="12" t="s">
        <v>91</v>
      </c>
      <c r="C30" s="13" t="s">
        <v>48</v>
      </c>
      <c r="D30" s="13" t="s">
        <v>92</v>
      </c>
      <c r="E30" s="14" t="s">
        <v>87</v>
      </c>
      <c r="F30" s="12">
        <v>54.4</v>
      </c>
      <c r="G30" s="15">
        <v>17.95</v>
      </c>
      <c r="H30" s="15">
        <v>22.38</v>
      </c>
      <c r="I30" s="15">
        <v>1217.47</v>
      </c>
      <c r="J30" s="19">
        <v>3.7909243874571521E-3</v>
      </c>
      <c r="K30" s="39"/>
      <c r="L30" s="23"/>
      <c r="M30" s="23"/>
      <c r="N30" s="24"/>
      <c r="O30" s="24"/>
    </row>
    <row r="31" spans="1:15" ht="26.1" customHeight="1" x14ac:dyDescent="0.2">
      <c r="A31" s="57" t="s">
        <v>93</v>
      </c>
      <c r="B31" s="12" t="s">
        <v>94</v>
      </c>
      <c r="C31" s="13" t="s">
        <v>48</v>
      </c>
      <c r="D31" s="13" t="s">
        <v>95</v>
      </c>
      <c r="E31" s="14" t="s">
        <v>87</v>
      </c>
      <c r="F31" s="12">
        <v>42.77</v>
      </c>
      <c r="G31" s="15">
        <v>20.75</v>
      </c>
      <c r="H31" s="15">
        <v>25.87</v>
      </c>
      <c r="I31" s="15">
        <v>1106.45</v>
      </c>
      <c r="J31" s="19">
        <v>3.4452333843971237E-3</v>
      </c>
      <c r="K31" s="39"/>
      <c r="L31" s="23"/>
      <c r="M31" s="23"/>
      <c r="N31" s="24"/>
      <c r="O31" s="24"/>
    </row>
    <row r="32" spans="1:15" ht="39" customHeight="1" x14ac:dyDescent="0.2">
      <c r="A32" s="57" t="s">
        <v>96</v>
      </c>
      <c r="B32" s="12" t="s">
        <v>97</v>
      </c>
      <c r="C32" s="13" t="s">
        <v>48</v>
      </c>
      <c r="D32" s="13" t="s">
        <v>98</v>
      </c>
      <c r="E32" s="14" t="s">
        <v>61</v>
      </c>
      <c r="F32" s="12">
        <v>2.77</v>
      </c>
      <c r="G32" s="15">
        <v>577.91999999999996</v>
      </c>
      <c r="H32" s="15">
        <v>720.66</v>
      </c>
      <c r="I32" s="15">
        <v>1996.22</v>
      </c>
      <c r="J32" s="19">
        <v>6.2157745823139101E-3</v>
      </c>
      <c r="K32" s="39"/>
      <c r="L32" s="23"/>
      <c r="M32" s="23"/>
      <c r="N32" s="24"/>
      <c r="O32" s="24"/>
    </row>
    <row r="33" spans="1:16" ht="26.1" customHeight="1" x14ac:dyDescent="0.2">
      <c r="A33" s="57" t="s">
        <v>99</v>
      </c>
      <c r="B33" s="12" t="s">
        <v>100</v>
      </c>
      <c r="C33" s="13" t="s">
        <v>48</v>
      </c>
      <c r="D33" s="13" t="s">
        <v>101</v>
      </c>
      <c r="E33" s="14" t="s">
        <v>45</v>
      </c>
      <c r="F33" s="12">
        <v>37.4</v>
      </c>
      <c r="G33" s="15">
        <v>39.130000000000003</v>
      </c>
      <c r="H33" s="15">
        <v>48.79</v>
      </c>
      <c r="I33" s="15">
        <v>1824.74</v>
      </c>
      <c r="J33" s="19">
        <v>5.6818249047356929E-3</v>
      </c>
      <c r="K33" s="39"/>
      <c r="L33" s="23"/>
      <c r="M33" s="23"/>
      <c r="N33" s="24"/>
      <c r="O33" s="24"/>
    </row>
    <row r="34" spans="1:16" ht="26.1" customHeight="1" x14ac:dyDescent="0.2">
      <c r="A34" s="57" t="s">
        <v>102</v>
      </c>
      <c r="B34" s="12" t="s">
        <v>103</v>
      </c>
      <c r="C34" s="13" t="s">
        <v>48</v>
      </c>
      <c r="D34" s="13" t="s">
        <v>104</v>
      </c>
      <c r="E34" s="14" t="s">
        <v>61</v>
      </c>
      <c r="F34" s="12">
        <v>2.77</v>
      </c>
      <c r="G34" s="15">
        <v>260.64</v>
      </c>
      <c r="H34" s="15">
        <v>325.01</v>
      </c>
      <c r="I34" s="15">
        <v>900.27</v>
      </c>
      <c r="J34" s="19">
        <v>2.8032358072856418E-3</v>
      </c>
      <c r="K34" s="39"/>
      <c r="L34" s="23"/>
      <c r="M34" s="23"/>
      <c r="N34" s="24"/>
      <c r="O34" s="24"/>
    </row>
    <row r="35" spans="1:16" ht="24" customHeight="1" x14ac:dyDescent="0.2">
      <c r="A35" s="56" t="s">
        <v>105</v>
      </c>
      <c r="B35" s="9"/>
      <c r="C35" s="9"/>
      <c r="D35" s="9" t="s">
        <v>106</v>
      </c>
      <c r="E35" s="9"/>
      <c r="F35" s="10"/>
      <c r="G35" s="9"/>
      <c r="H35" s="9"/>
      <c r="I35" s="11">
        <v>18380.439999999999</v>
      </c>
      <c r="J35" s="18">
        <v>5.7232505316921929E-2</v>
      </c>
      <c r="K35" s="40"/>
      <c r="L35" s="20"/>
      <c r="M35" s="20"/>
      <c r="N35" s="22"/>
      <c r="O35" s="22"/>
      <c r="P35" s="16"/>
    </row>
    <row r="36" spans="1:16" ht="26.1" customHeight="1" x14ac:dyDescent="0.2">
      <c r="A36" s="57" t="s">
        <v>107</v>
      </c>
      <c r="B36" s="12" t="s">
        <v>108</v>
      </c>
      <c r="C36" s="13" t="s">
        <v>48</v>
      </c>
      <c r="D36" s="13" t="s">
        <v>109</v>
      </c>
      <c r="E36" s="14" t="s">
        <v>45</v>
      </c>
      <c r="F36" s="12">
        <v>23.24</v>
      </c>
      <c r="G36" s="15">
        <v>114.49</v>
      </c>
      <c r="H36" s="15">
        <v>142.76</v>
      </c>
      <c r="I36" s="15">
        <v>3317.74</v>
      </c>
      <c r="J36" s="19">
        <v>1.0330686979754812E-2</v>
      </c>
      <c r="K36" s="39"/>
      <c r="L36" s="23"/>
      <c r="M36" s="23"/>
      <c r="N36" s="24"/>
      <c r="O36" s="24"/>
    </row>
    <row r="37" spans="1:16" ht="26.1" customHeight="1" x14ac:dyDescent="0.2">
      <c r="A37" s="57" t="s">
        <v>107</v>
      </c>
      <c r="B37" s="12" t="s">
        <v>110</v>
      </c>
      <c r="C37" s="13" t="s">
        <v>48</v>
      </c>
      <c r="D37" s="13" t="s">
        <v>111</v>
      </c>
      <c r="E37" s="14" t="s">
        <v>112</v>
      </c>
      <c r="F37" s="12">
        <v>7</v>
      </c>
      <c r="G37" s="15">
        <v>72.81</v>
      </c>
      <c r="H37" s="15">
        <v>90.79</v>
      </c>
      <c r="I37" s="15">
        <v>635.53</v>
      </c>
      <c r="J37" s="19">
        <v>1.9788957230655736E-3</v>
      </c>
      <c r="K37" s="39"/>
      <c r="L37" s="23"/>
      <c r="M37" s="23"/>
      <c r="N37" s="24"/>
      <c r="O37" s="24"/>
    </row>
    <row r="38" spans="1:16" ht="26.1" customHeight="1" x14ac:dyDescent="0.2">
      <c r="A38" s="57" t="s">
        <v>113</v>
      </c>
      <c r="B38" s="12" t="s">
        <v>114</v>
      </c>
      <c r="C38" s="13" t="s">
        <v>48</v>
      </c>
      <c r="D38" s="13" t="s">
        <v>115</v>
      </c>
      <c r="E38" s="14" t="s">
        <v>45</v>
      </c>
      <c r="F38" s="12">
        <v>26.4</v>
      </c>
      <c r="G38" s="15">
        <v>143.12</v>
      </c>
      <c r="H38" s="15">
        <v>178.47</v>
      </c>
      <c r="I38" s="15">
        <v>4711.6000000000004</v>
      </c>
      <c r="J38" s="19">
        <v>1.4670849666885524E-2</v>
      </c>
      <c r="K38" s="39"/>
      <c r="L38" s="23"/>
      <c r="M38" s="23"/>
      <c r="N38" s="24"/>
      <c r="O38" s="24"/>
    </row>
    <row r="39" spans="1:16" ht="26.1" customHeight="1" x14ac:dyDescent="0.2">
      <c r="A39" s="57" t="s">
        <v>113</v>
      </c>
      <c r="B39" s="12" t="s">
        <v>116</v>
      </c>
      <c r="C39" s="13" t="s">
        <v>48</v>
      </c>
      <c r="D39" s="13" t="s">
        <v>117</v>
      </c>
      <c r="E39" s="14" t="s">
        <v>112</v>
      </c>
      <c r="F39" s="12">
        <v>3.6</v>
      </c>
      <c r="G39" s="15">
        <v>65.58</v>
      </c>
      <c r="H39" s="15">
        <v>81.77</v>
      </c>
      <c r="I39" s="15">
        <v>294.37</v>
      </c>
      <c r="J39" s="19">
        <v>9.1660115808665668E-4</v>
      </c>
      <c r="K39" s="39"/>
      <c r="L39" s="23"/>
      <c r="M39" s="23"/>
      <c r="N39" s="24"/>
      <c r="O39" s="24"/>
    </row>
    <row r="40" spans="1:16" ht="39" customHeight="1" x14ac:dyDescent="0.2">
      <c r="A40" s="57" t="s">
        <v>118</v>
      </c>
      <c r="B40" s="12" t="s">
        <v>119</v>
      </c>
      <c r="C40" s="13" t="s">
        <v>48</v>
      </c>
      <c r="D40" s="13" t="s">
        <v>120</v>
      </c>
      <c r="E40" s="14" t="s">
        <v>87</v>
      </c>
      <c r="F40" s="12">
        <v>83.16</v>
      </c>
      <c r="G40" s="15">
        <v>16.39</v>
      </c>
      <c r="H40" s="15">
        <v>20.43</v>
      </c>
      <c r="I40" s="15">
        <v>1698.95</v>
      </c>
      <c r="J40" s="19">
        <v>5.2901434844968079E-3</v>
      </c>
      <c r="K40" s="39"/>
      <c r="L40" s="23"/>
      <c r="M40" s="23"/>
      <c r="N40" s="24"/>
      <c r="O40" s="24"/>
    </row>
    <row r="41" spans="1:16" ht="26.1" customHeight="1" x14ac:dyDescent="0.2">
      <c r="A41" s="57" t="s">
        <v>118</v>
      </c>
      <c r="B41" s="12" t="s">
        <v>121</v>
      </c>
      <c r="C41" s="13" t="s">
        <v>48</v>
      </c>
      <c r="D41" s="13" t="s">
        <v>122</v>
      </c>
      <c r="E41" s="14" t="s">
        <v>112</v>
      </c>
      <c r="F41" s="12">
        <v>10.6</v>
      </c>
      <c r="G41" s="15">
        <v>42.33</v>
      </c>
      <c r="H41" s="15">
        <v>52.78</v>
      </c>
      <c r="I41" s="15">
        <v>559.46</v>
      </c>
      <c r="J41" s="19">
        <v>1.74203106261902E-3</v>
      </c>
      <c r="K41" s="39"/>
      <c r="L41" s="23"/>
      <c r="M41" s="23"/>
      <c r="N41" s="24"/>
      <c r="O41" s="24"/>
    </row>
    <row r="42" spans="1:16" ht="51.95" customHeight="1" x14ac:dyDescent="0.2">
      <c r="A42" s="57" t="s">
        <v>123</v>
      </c>
      <c r="B42" s="12" t="s">
        <v>89</v>
      </c>
      <c r="C42" s="13" t="s">
        <v>24</v>
      </c>
      <c r="D42" s="13" t="s">
        <v>90</v>
      </c>
      <c r="E42" s="14" t="s">
        <v>87</v>
      </c>
      <c r="F42" s="12">
        <v>66.14</v>
      </c>
      <c r="G42" s="15">
        <v>21.87</v>
      </c>
      <c r="H42" s="15">
        <v>27.27</v>
      </c>
      <c r="I42" s="15">
        <v>1803.63</v>
      </c>
      <c r="J42" s="19">
        <v>5.6160931710426895E-3</v>
      </c>
      <c r="K42" s="39"/>
      <c r="L42" s="23"/>
      <c r="M42" s="23"/>
      <c r="N42" s="24"/>
      <c r="O42" s="24"/>
    </row>
    <row r="43" spans="1:16" ht="39" customHeight="1" x14ac:dyDescent="0.2">
      <c r="A43" s="57" t="s">
        <v>124</v>
      </c>
      <c r="B43" s="12" t="s">
        <v>91</v>
      </c>
      <c r="C43" s="13" t="s">
        <v>48</v>
      </c>
      <c r="D43" s="13" t="s">
        <v>92</v>
      </c>
      <c r="E43" s="14" t="s">
        <v>87</v>
      </c>
      <c r="F43" s="12">
        <v>92.93</v>
      </c>
      <c r="G43" s="15">
        <v>17.95</v>
      </c>
      <c r="H43" s="15">
        <v>22.38</v>
      </c>
      <c r="I43" s="15">
        <v>2079.77</v>
      </c>
      <c r="J43" s="19">
        <v>6.4759302597203723E-3</v>
      </c>
      <c r="K43" s="39"/>
      <c r="L43" s="23"/>
      <c r="M43" s="23"/>
      <c r="N43" s="24"/>
      <c r="O43" s="24"/>
    </row>
    <row r="44" spans="1:16" ht="39" customHeight="1" x14ac:dyDescent="0.2">
      <c r="A44" s="57" t="s">
        <v>125</v>
      </c>
      <c r="B44" s="12" t="s">
        <v>97</v>
      </c>
      <c r="C44" s="13" t="s">
        <v>48</v>
      </c>
      <c r="D44" s="13" t="s">
        <v>98</v>
      </c>
      <c r="E44" s="14" t="s">
        <v>61</v>
      </c>
      <c r="F44" s="12">
        <v>3.4</v>
      </c>
      <c r="G44" s="15">
        <v>577.91999999999996</v>
      </c>
      <c r="H44" s="15">
        <v>720.66</v>
      </c>
      <c r="I44" s="15">
        <v>2450.2399999999998</v>
      </c>
      <c r="J44" s="19">
        <v>7.6294894914232074E-3</v>
      </c>
      <c r="K44" s="39"/>
      <c r="L44" s="23"/>
      <c r="M44" s="23"/>
      <c r="N44" s="24"/>
      <c r="O44" s="24"/>
    </row>
    <row r="45" spans="1:16" ht="26.1" customHeight="1" x14ac:dyDescent="0.2">
      <c r="A45" s="57" t="s">
        <v>126</v>
      </c>
      <c r="B45" s="12" t="s">
        <v>127</v>
      </c>
      <c r="C45" s="13" t="s">
        <v>48</v>
      </c>
      <c r="D45" s="13" t="s">
        <v>128</v>
      </c>
      <c r="E45" s="14" t="s">
        <v>61</v>
      </c>
      <c r="F45" s="12">
        <v>3.4</v>
      </c>
      <c r="G45" s="15">
        <v>195.57</v>
      </c>
      <c r="H45" s="15">
        <v>243.87</v>
      </c>
      <c r="I45" s="15">
        <v>829.15</v>
      </c>
      <c r="J45" s="19">
        <v>2.5817843198272629E-3</v>
      </c>
      <c r="K45" s="39"/>
      <c r="L45" s="23"/>
      <c r="M45" s="23"/>
      <c r="N45" s="24"/>
      <c r="O45" s="24"/>
    </row>
    <row r="46" spans="1:16" ht="24" customHeight="1" x14ac:dyDescent="0.2">
      <c r="A46" s="56" t="s">
        <v>129</v>
      </c>
      <c r="B46" s="9"/>
      <c r="C46" s="9"/>
      <c r="D46" s="9" t="s">
        <v>130</v>
      </c>
      <c r="E46" s="9"/>
      <c r="F46" s="10"/>
      <c r="G46" s="9"/>
      <c r="H46" s="9"/>
      <c r="I46" s="11">
        <v>106475.06</v>
      </c>
      <c r="J46" s="18">
        <v>0.33153909468813486</v>
      </c>
      <c r="K46" s="40"/>
      <c r="L46" s="20"/>
      <c r="M46" s="20"/>
      <c r="N46" s="22"/>
      <c r="O46" s="22"/>
      <c r="P46" s="16"/>
    </row>
    <row r="47" spans="1:16" ht="51.95" customHeight="1" x14ac:dyDescent="0.2">
      <c r="A47" s="57" t="s">
        <v>131</v>
      </c>
      <c r="B47" s="12" t="s">
        <v>132</v>
      </c>
      <c r="C47" s="13" t="s">
        <v>48</v>
      </c>
      <c r="D47" s="13" t="s">
        <v>133</v>
      </c>
      <c r="E47" s="14" t="s">
        <v>45</v>
      </c>
      <c r="F47" s="12">
        <v>195.78</v>
      </c>
      <c r="G47" s="15">
        <v>105.42</v>
      </c>
      <c r="H47" s="15">
        <v>131.44999999999999</v>
      </c>
      <c r="I47" s="15">
        <v>25735.279999999999</v>
      </c>
      <c r="J47" s="19">
        <v>8.0133802533153428E-2</v>
      </c>
      <c r="K47" s="39"/>
      <c r="L47" s="23"/>
      <c r="M47" s="23"/>
      <c r="N47" s="24"/>
      <c r="O47" s="24"/>
    </row>
    <row r="48" spans="1:16" ht="39" customHeight="1" x14ac:dyDescent="0.2">
      <c r="A48" s="57" t="s">
        <v>134</v>
      </c>
      <c r="B48" s="12" t="s">
        <v>135</v>
      </c>
      <c r="C48" s="13" t="s">
        <v>48</v>
      </c>
      <c r="D48" s="13" t="s">
        <v>136</v>
      </c>
      <c r="E48" s="14" t="s">
        <v>45</v>
      </c>
      <c r="F48" s="12">
        <v>195.78</v>
      </c>
      <c r="G48" s="15">
        <v>4.82</v>
      </c>
      <c r="H48" s="15">
        <v>6.01</v>
      </c>
      <c r="I48" s="15">
        <v>1176.6300000000001</v>
      </c>
      <c r="J48" s="19">
        <v>3.6637579258739098E-3</v>
      </c>
      <c r="K48" s="39"/>
      <c r="L48" s="23"/>
      <c r="M48" s="23"/>
      <c r="N48" s="24"/>
      <c r="O48" s="24"/>
    </row>
    <row r="49" spans="1:16" ht="51.95" customHeight="1" x14ac:dyDescent="0.2">
      <c r="A49" s="57" t="s">
        <v>137</v>
      </c>
      <c r="B49" s="12" t="s">
        <v>138</v>
      </c>
      <c r="C49" s="13" t="s">
        <v>48</v>
      </c>
      <c r="D49" s="13" t="s">
        <v>139</v>
      </c>
      <c r="E49" s="14" t="s">
        <v>45</v>
      </c>
      <c r="F49" s="12">
        <v>195.78</v>
      </c>
      <c r="G49" s="15">
        <v>41.23</v>
      </c>
      <c r="H49" s="15">
        <v>51.41</v>
      </c>
      <c r="I49" s="15">
        <v>10065.040000000001</v>
      </c>
      <c r="J49" s="19">
        <v>3.134024296018114E-2</v>
      </c>
      <c r="K49" s="39"/>
      <c r="L49" s="23"/>
      <c r="M49" s="23"/>
      <c r="N49" s="24"/>
      <c r="O49" s="24"/>
    </row>
    <row r="50" spans="1:16" ht="39" customHeight="1" x14ac:dyDescent="0.2">
      <c r="A50" s="57" t="s">
        <v>140</v>
      </c>
      <c r="B50" s="12" t="s">
        <v>141</v>
      </c>
      <c r="C50" s="13" t="s">
        <v>48</v>
      </c>
      <c r="D50" s="13" t="s">
        <v>142</v>
      </c>
      <c r="E50" s="14" t="s">
        <v>45</v>
      </c>
      <c r="F50" s="12">
        <v>900</v>
      </c>
      <c r="G50" s="15">
        <v>23.94</v>
      </c>
      <c r="H50" s="15">
        <v>29.85</v>
      </c>
      <c r="I50" s="15">
        <v>26865</v>
      </c>
      <c r="J50" s="19">
        <v>8.3651493399456572E-2</v>
      </c>
      <c r="K50" s="39"/>
      <c r="L50" s="23"/>
      <c r="M50" s="23"/>
      <c r="N50" s="24"/>
      <c r="O50" s="24"/>
    </row>
    <row r="51" spans="1:16" ht="26.1" customHeight="1" x14ac:dyDescent="0.2">
      <c r="A51" s="57" t="s">
        <v>143</v>
      </c>
      <c r="B51" s="12" t="s">
        <v>144</v>
      </c>
      <c r="C51" s="13" t="s">
        <v>48</v>
      </c>
      <c r="D51" s="13" t="s">
        <v>145</v>
      </c>
      <c r="E51" s="14" t="s">
        <v>45</v>
      </c>
      <c r="F51" s="12">
        <v>1613.29</v>
      </c>
      <c r="G51" s="15">
        <v>2.2400000000000002</v>
      </c>
      <c r="H51" s="15">
        <v>2.79</v>
      </c>
      <c r="I51" s="15">
        <v>4501.07</v>
      </c>
      <c r="J51" s="19">
        <v>1.4015307180178373E-2</v>
      </c>
      <c r="K51" s="39"/>
      <c r="L51" s="23"/>
      <c r="M51" s="23"/>
      <c r="N51" s="24"/>
      <c r="O51" s="24"/>
    </row>
    <row r="52" spans="1:16" ht="26.1" customHeight="1" x14ac:dyDescent="0.2">
      <c r="A52" s="57" t="s">
        <v>146</v>
      </c>
      <c r="B52" s="12" t="s">
        <v>147</v>
      </c>
      <c r="C52" s="13" t="s">
        <v>48</v>
      </c>
      <c r="D52" s="13" t="s">
        <v>148</v>
      </c>
      <c r="E52" s="14" t="s">
        <v>45</v>
      </c>
      <c r="F52" s="12">
        <v>1613.29</v>
      </c>
      <c r="G52" s="15">
        <v>14.45</v>
      </c>
      <c r="H52" s="15">
        <v>18.010000000000002</v>
      </c>
      <c r="I52" s="15">
        <v>29055.35</v>
      </c>
      <c r="J52" s="19">
        <v>9.0471744602415805E-2</v>
      </c>
      <c r="K52" s="39"/>
      <c r="L52" s="23"/>
      <c r="M52" s="23"/>
      <c r="N52" s="24"/>
      <c r="O52" s="24"/>
    </row>
    <row r="53" spans="1:16" ht="65.099999999999994" customHeight="1" x14ac:dyDescent="0.2">
      <c r="A53" s="57" t="s">
        <v>149</v>
      </c>
      <c r="B53" s="12" t="s">
        <v>150</v>
      </c>
      <c r="C53" s="13" t="s">
        <v>48</v>
      </c>
      <c r="D53" s="13" t="s">
        <v>151</v>
      </c>
      <c r="E53" s="14" t="s">
        <v>45</v>
      </c>
      <c r="F53" s="12">
        <v>76.959999999999994</v>
      </c>
      <c r="G53" s="15">
        <v>45</v>
      </c>
      <c r="H53" s="15">
        <v>56.11</v>
      </c>
      <c r="I53" s="15">
        <v>4318.22</v>
      </c>
      <c r="J53" s="19">
        <v>1.3445953911312166E-2</v>
      </c>
      <c r="K53" s="39"/>
      <c r="L53" s="23"/>
      <c r="M53" s="23"/>
      <c r="N53" s="24"/>
      <c r="O53" s="24"/>
    </row>
    <row r="54" spans="1:16" ht="39" customHeight="1" x14ac:dyDescent="0.2">
      <c r="A54" s="57" t="s">
        <v>152</v>
      </c>
      <c r="B54" s="12" t="s">
        <v>153</v>
      </c>
      <c r="C54" s="13" t="s">
        <v>48</v>
      </c>
      <c r="D54" s="13" t="s">
        <v>154</v>
      </c>
      <c r="E54" s="14" t="s">
        <v>45</v>
      </c>
      <c r="F54" s="12">
        <v>46.53</v>
      </c>
      <c r="G54" s="15">
        <v>55.69</v>
      </c>
      <c r="H54" s="15">
        <v>69.44</v>
      </c>
      <c r="I54" s="15">
        <v>3231.04</v>
      </c>
      <c r="J54" s="19">
        <v>1.0060722919537694E-2</v>
      </c>
      <c r="K54" s="39"/>
      <c r="L54" s="23"/>
      <c r="M54" s="23"/>
      <c r="N54" s="24"/>
      <c r="O54" s="24"/>
    </row>
    <row r="55" spans="1:16" ht="39" customHeight="1" x14ac:dyDescent="0.2">
      <c r="A55" s="57" t="s">
        <v>155</v>
      </c>
      <c r="B55" s="12" t="s">
        <v>156</v>
      </c>
      <c r="C55" s="13" t="s">
        <v>48</v>
      </c>
      <c r="D55" s="13" t="s">
        <v>157</v>
      </c>
      <c r="E55" s="14" t="s">
        <v>112</v>
      </c>
      <c r="F55" s="12">
        <v>50.9</v>
      </c>
      <c r="G55" s="15">
        <v>7.04</v>
      </c>
      <c r="H55" s="15">
        <v>8.77</v>
      </c>
      <c r="I55" s="15">
        <v>446.39</v>
      </c>
      <c r="J55" s="19">
        <v>1.3899568263012626E-3</v>
      </c>
      <c r="K55" s="39"/>
      <c r="L55" s="23"/>
      <c r="M55" s="23"/>
      <c r="N55" s="24"/>
      <c r="O55" s="24"/>
    </row>
    <row r="56" spans="1:16" ht="26.1" customHeight="1" x14ac:dyDescent="0.2">
      <c r="A56" s="57" t="s">
        <v>158</v>
      </c>
      <c r="B56" s="12" t="s">
        <v>159</v>
      </c>
      <c r="C56" s="13" t="s">
        <v>48</v>
      </c>
      <c r="D56" s="13" t="s">
        <v>160</v>
      </c>
      <c r="E56" s="14" t="s">
        <v>112</v>
      </c>
      <c r="F56" s="12">
        <v>8</v>
      </c>
      <c r="G56" s="15">
        <v>108.37</v>
      </c>
      <c r="H56" s="15">
        <v>135.13</v>
      </c>
      <c r="I56" s="15">
        <v>1081.04</v>
      </c>
      <c r="J56" s="19">
        <v>3.3661124297244939E-3</v>
      </c>
      <c r="K56" s="39"/>
      <c r="L56" s="23"/>
      <c r="M56" s="23"/>
      <c r="N56" s="24"/>
      <c r="O56" s="24"/>
    </row>
    <row r="57" spans="1:16" ht="24" customHeight="1" x14ac:dyDescent="0.2">
      <c r="A57" s="56" t="s">
        <v>161</v>
      </c>
      <c r="B57" s="9"/>
      <c r="C57" s="9"/>
      <c r="D57" s="9" t="s">
        <v>162</v>
      </c>
      <c r="E57" s="9"/>
      <c r="F57" s="10"/>
      <c r="G57" s="9"/>
      <c r="H57" s="9"/>
      <c r="I57" s="11">
        <v>32040.23</v>
      </c>
      <c r="J57" s="18">
        <v>9.9765981327454692E-2</v>
      </c>
      <c r="K57" s="40"/>
      <c r="L57" s="20"/>
      <c r="M57" s="20"/>
      <c r="N57" s="22"/>
      <c r="O57" s="22"/>
      <c r="P57" s="16"/>
    </row>
    <row r="58" spans="1:16" ht="24" customHeight="1" x14ac:dyDescent="0.2">
      <c r="A58" s="56" t="s">
        <v>163</v>
      </c>
      <c r="B58" s="9"/>
      <c r="C58" s="9"/>
      <c r="D58" s="9" t="s">
        <v>164</v>
      </c>
      <c r="E58" s="9"/>
      <c r="F58" s="10"/>
      <c r="G58" s="9"/>
      <c r="H58" s="9"/>
      <c r="I58" s="11">
        <v>32040.23</v>
      </c>
      <c r="J58" s="18">
        <v>9.9765981327454692E-2</v>
      </c>
      <c r="K58" s="40"/>
      <c r="L58" s="20"/>
      <c r="M58" s="20"/>
      <c r="N58" s="22"/>
      <c r="O58" s="22"/>
      <c r="P58" s="16"/>
    </row>
    <row r="59" spans="1:16" ht="39" customHeight="1" x14ac:dyDescent="0.2">
      <c r="A59" s="57" t="s">
        <v>165</v>
      </c>
      <c r="B59" s="12" t="s">
        <v>166</v>
      </c>
      <c r="C59" s="13" t="s">
        <v>48</v>
      </c>
      <c r="D59" s="13" t="s">
        <v>167</v>
      </c>
      <c r="E59" s="14" t="s">
        <v>26</v>
      </c>
      <c r="F59" s="12">
        <v>6</v>
      </c>
      <c r="G59" s="15">
        <v>1582.46</v>
      </c>
      <c r="H59" s="15">
        <v>1973.32</v>
      </c>
      <c r="I59" s="15">
        <v>11839.92</v>
      </c>
      <c r="J59" s="19">
        <v>3.6866815176999586E-2</v>
      </c>
      <c r="K59" s="39"/>
      <c r="L59" s="23"/>
      <c r="M59" s="23"/>
      <c r="N59" s="24"/>
      <c r="O59" s="24"/>
    </row>
    <row r="60" spans="1:16" ht="39" customHeight="1" x14ac:dyDescent="0.2">
      <c r="A60" s="57" t="s">
        <v>168</v>
      </c>
      <c r="B60" s="12" t="s">
        <v>169</v>
      </c>
      <c r="C60" s="13" t="s">
        <v>48</v>
      </c>
      <c r="D60" s="13" t="s">
        <v>170</v>
      </c>
      <c r="E60" s="14" t="s">
        <v>45</v>
      </c>
      <c r="F60" s="12">
        <v>95.37</v>
      </c>
      <c r="G60" s="15">
        <v>97.09</v>
      </c>
      <c r="H60" s="15">
        <v>121.07</v>
      </c>
      <c r="I60" s="15">
        <v>11546.44</v>
      </c>
      <c r="J60" s="19">
        <v>3.5952985276278479E-2</v>
      </c>
      <c r="K60" s="39"/>
      <c r="L60" s="23"/>
      <c r="M60" s="23"/>
      <c r="N60" s="24"/>
      <c r="O60" s="24"/>
    </row>
    <row r="61" spans="1:16" ht="51.95" customHeight="1" x14ac:dyDescent="0.2">
      <c r="A61" s="57" t="s">
        <v>171</v>
      </c>
      <c r="B61" s="12" t="s">
        <v>172</v>
      </c>
      <c r="C61" s="13" t="s">
        <v>48</v>
      </c>
      <c r="D61" s="13" t="s">
        <v>173</v>
      </c>
      <c r="E61" s="14" t="s">
        <v>45</v>
      </c>
      <c r="F61" s="12">
        <v>95.37</v>
      </c>
      <c r="G61" s="15">
        <v>72.77</v>
      </c>
      <c r="H61" s="15">
        <v>90.74</v>
      </c>
      <c r="I61" s="15">
        <v>8653.8700000000008</v>
      </c>
      <c r="J61" s="19">
        <v>2.6946180874176634E-2</v>
      </c>
      <c r="K61" s="39"/>
      <c r="L61" s="23"/>
      <c r="M61" s="23"/>
      <c r="N61" s="24"/>
      <c r="O61" s="24"/>
    </row>
    <row r="62" spans="1:16" ht="24" customHeight="1" x14ac:dyDescent="0.2">
      <c r="A62" s="56" t="s">
        <v>174</v>
      </c>
      <c r="B62" s="9"/>
      <c r="C62" s="9"/>
      <c r="D62" s="9" t="s">
        <v>175</v>
      </c>
      <c r="E62" s="9"/>
      <c r="F62" s="10"/>
      <c r="G62" s="9"/>
      <c r="H62" s="9"/>
      <c r="I62" s="11">
        <v>3783.13</v>
      </c>
      <c r="J62" s="18">
        <v>1.1779805480152099E-2</v>
      </c>
      <c r="K62" s="40"/>
      <c r="L62" s="20"/>
      <c r="M62" s="20"/>
      <c r="N62" s="22"/>
      <c r="O62" s="22"/>
      <c r="P62" s="16"/>
    </row>
    <row r="63" spans="1:16" ht="39" customHeight="1" x14ac:dyDescent="0.2">
      <c r="A63" s="57" t="s">
        <v>176</v>
      </c>
      <c r="B63" s="12" t="s">
        <v>177</v>
      </c>
      <c r="C63" s="13" t="s">
        <v>48</v>
      </c>
      <c r="D63" s="13" t="s">
        <v>178</v>
      </c>
      <c r="E63" s="14" t="s">
        <v>112</v>
      </c>
      <c r="F63" s="12">
        <v>31.96</v>
      </c>
      <c r="G63" s="15">
        <v>72.75</v>
      </c>
      <c r="H63" s="15">
        <v>90.71</v>
      </c>
      <c r="I63" s="15">
        <v>2899.09</v>
      </c>
      <c r="J63" s="19">
        <v>9.0271061976337445E-3</v>
      </c>
      <c r="K63" s="39"/>
      <c r="L63" s="23"/>
      <c r="M63" s="23"/>
      <c r="N63" s="24"/>
      <c r="O63" s="24"/>
    </row>
    <row r="64" spans="1:16" ht="26.1" customHeight="1" x14ac:dyDescent="0.2">
      <c r="A64" s="57" t="s">
        <v>179</v>
      </c>
      <c r="B64" s="12" t="s">
        <v>180</v>
      </c>
      <c r="C64" s="13" t="s">
        <v>48</v>
      </c>
      <c r="D64" s="13" t="s">
        <v>181</v>
      </c>
      <c r="E64" s="14" t="s">
        <v>112</v>
      </c>
      <c r="F64" s="12">
        <v>12</v>
      </c>
      <c r="G64" s="15">
        <v>59.08</v>
      </c>
      <c r="H64" s="15">
        <v>73.67</v>
      </c>
      <c r="I64" s="15">
        <v>884.04</v>
      </c>
      <c r="J64" s="19">
        <v>2.7526992825183541E-3</v>
      </c>
      <c r="K64" s="39"/>
      <c r="L64" s="23"/>
      <c r="M64" s="23"/>
      <c r="N64" s="24"/>
      <c r="O64" s="24"/>
    </row>
    <row r="65" spans="1:16" ht="24" customHeight="1" x14ac:dyDescent="0.2">
      <c r="A65" s="56" t="s">
        <v>182</v>
      </c>
      <c r="B65" s="9"/>
      <c r="C65" s="9"/>
      <c r="D65" s="9" t="s">
        <v>183</v>
      </c>
      <c r="E65" s="9"/>
      <c r="F65" s="10"/>
      <c r="G65" s="9"/>
      <c r="H65" s="9"/>
      <c r="I65" s="11">
        <v>4769.79</v>
      </c>
      <c r="J65" s="18">
        <v>1.4852040078235398E-2</v>
      </c>
      <c r="K65" s="40"/>
      <c r="L65" s="20"/>
      <c r="M65" s="20"/>
      <c r="N65" s="22"/>
      <c r="O65" s="22"/>
      <c r="P65" s="16"/>
    </row>
    <row r="66" spans="1:16" ht="39" customHeight="1" x14ac:dyDescent="0.2">
      <c r="A66" s="57" t="s">
        <v>184</v>
      </c>
      <c r="B66" s="12" t="s">
        <v>185</v>
      </c>
      <c r="C66" s="13" t="s">
        <v>48</v>
      </c>
      <c r="D66" s="13" t="s">
        <v>186</v>
      </c>
      <c r="E66" s="14" t="s">
        <v>45</v>
      </c>
      <c r="F66" s="12">
        <v>46.53</v>
      </c>
      <c r="G66" s="15">
        <v>82.21</v>
      </c>
      <c r="H66" s="15">
        <v>102.51</v>
      </c>
      <c r="I66" s="15">
        <v>4769.79</v>
      </c>
      <c r="J66" s="19">
        <v>1.4852040078235398E-2</v>
      </c>
      <c r="K66" s="39"/>
      <c r="L66" s="23"/>
      <c r="M66" s="23"/>
      <c r="N66" s="24"/>
      <c r="O66" s="24"/>
    </row>
    <row r="67" spans="1:16" ht="24" customHeight="1" x14ac:dyDescent="0.2">
      <c r="A67" s="56" t="s">
        <v>187</v>
      </c>
      <c r="B67" s="9"/>
      <c r="C67" s="9"/>
      <c r="D67" s="9" t="s">
        <v>188</v>
      </c>
      <c r="E67" s="9"/>
      <c r="F67" s="10"/>
      <c r="G67" s="9"/>
      <c r="H67" s="9"/>
      <c r="I67" s="11">
        <v>13207.54</v>
      </c>
      <c r="J67" s="18">
        <v>4.1125272478431368E-2</v>
      </c>
      <c r="K67" s="40"/>
      <c r="L67" s="20"/>
      <c r="M67" s="20"/>
      <c r="N67" s="22"/>
      <c r="O67" s="22"/>
      <c r="P67" s="16"/>
    </row>
    <row r="68" spans="1:16" ht="65.099999999999994" customHeight="1" x14ac:dyDescent="0.2">
      <c r="A68" s="57" t="s">
        <v>189</v>
      </c>
      <c r="B68" s="12" t="s">
        <v>190</v>
      </c>
      <c r="C68" s="13" t="s">
        <v>48</v>
      </c>
      <c r="D68" s="13" t="s">
        <v>191</v>
      </c>
      <c r="E68" s="14" t="s">
        <v>26</v>
      </c>
      <c r="F68" s="12">
        <v>3</v>
      </c>
      <c r="G68" s="15">
        <v>850.13</v>
      </c>
      <c r="H68" s="15">
        <v>1060.1099999999999</v>
      </c>
      <c r="I68" s="15">
        <v>3180.33</v>
      </c>
      <c r="J68" s="19">
        <v>9.902823525147729E-3</v>
      </c>
      <c r="K68" s="39"/>
      <c r="L68" s="23"/>
      <c r="M68" s="23"/>
      <c r="N68" s="24"/>
      <c r="O68" s="24"/>
    </row>
    <row r="69" spans="1:16" ht="65.099999999999994" customHeight="1" x14ac:dyDescent="0.2">
      <c r="A69" s="57" t="s">
        <v>192</v>
      </c>
      <c r="B69" s="12" t="s">
        <v>193</v>
      </c>
      <c r="C69" s="13" t="s">
        <v>48</v>
      </c>
      <c r="D69" s="13" t="s">
        <v>194</v>
      </c>
      <c r="E69" s="14" t="s">
        <v>26</v>
      </c>
      <c r="F69" s="12">
        <v>3</v>
      </c>
      <c r="G69" s="15">
        <v>879.25</v>
      </c>
      <c r="H69" s="15">
        <v>1096.42</v>
      </c>
      <c r="I69" s="15">
        <v>3289.26</v>
      </c>
      <c r="J69" s="19">
        <v>1.0242006744057194E-2</v>
      </c>
      <c r="K69" s="39"/>
      <c r="L69" s="23"/>
      <c r="M69" s="23"/>
      <c r="N69" s="24"/>
      <c r="O69" s="24"/>
    </row>
    <row r="70" spans="1:16" ht="65.099999999999994" customHeight="1" x14ac:dyDescent="0.2">
      <c r="A70" s="57" t="s">
        <v>195</v>
      </c>
      <c r="B70" s="12" t="s">
        <v>196</v>
      </c>
      <c r="C70" s="13" t="s">
        <v>48</v>
      </c>
      <c r="D70" s="13" t="s">
        <v>197</v>
      </c>
      <c r="E70" s="14" t="s">
        <v>26</v>
      </c>
      <c r="F70" s="12">
        <v>5</v>
      </c>
      <c r="G70" s="15">
        <v>762.64</v>
      </c>
      <c r="H70" s="15">
        <v>951.01</v>
      </c>
      <c r="I70" s="15">
        <v>4755.05</v>
      </c>
      <c r="J70" s="19">
        <v>1.4806143074226168E-2</v>
      </c>
      <c r="K70" s="39"/>
      <c r="L70" s="23"/>
      <c r="M70" s="23"/>
      <c r="N70" s="24"/>
      <c r="O70" s="24"/>
    </row>
    <row r="71" spans="1:16" ht="51.95" customHeight="1" x14ac:dyDescent="0.2">
      <c r="A71" s="57" t="s">
        <v>198</v>
      </c>
      <c r="B71" s="12" t="s">
        <v>199</v>
      </c>
      <c r="C71" s="13" t="s">
        <v>48</v>
      </c>
      <c r="D71" s="13" t="s">
        <v>200</v>
      </c>
      <c r="E71" s="14" t="s">
        <v>45</v>
      </c>
      <c r="F71" s="12">
        <v>3.36</v>
      </c>
      <c r="G71" s="15">
        <v>473.26</v>
      </c>
      <c r="H71" s="15">
        <v>590.15</v>
      </c>
      <c r="I71" s="15">
        <v>1982.9</v>
      </c>
      <c r="J71" s="19">
        <v>6.1742991350002769E-3</v>
      </c>
      <c r="K71" s="39"/>
      <c r="L71" s="23"/>
      <c r="M71" s="23"/>
      <c r="N71" s="24"/>
      <c r="O71" s="24"/>
    </row>
    <row r="72" spans="1:16" ht="24" customHeight="1" x14ac:dyDescent="0.2">
      <c r="A72" s="56" t="s">
        <v>201</v>
      </c>
      <c r="B72" s="9"/>
      <c r="C72" s="9"/>
      <c r="D72" s="9" t="s">
        <v>202</v>
      </c>
      <c r="E72" s="9"/>
      <c r="F72" s="10"/>
      <c r="G72" s="9"/>
      <c r="H72" s="9"/>
      <c r="I72" s="11">
        <v>15711.18</v>
      </c>
      <c r="J72" s="18">
        <v>4.8921037411787612E-2</v>
      </c>
      <c r="K72" s="40"/>
      <c r="L72" s="20"/>
      <c r="M72" s="20"/>
      <c r="N72" s="22"/>
      <c r="O72" s="22"/>
      <c r="P72" s="16"/>
    </row>
    <row r="73" spans="1:16" ht="26.1" customHeight="1" x14ac:dyDescent="0.2">
      <c r="A73" s="57" t="s">
        <v>203</v>
      </c>
      <c r="B73" s="12" t="s">
        <v>204</v>
      </c>
      <c r="C73" s="13" t="s">
        <v>48</v>
      </c>
      <c r="D73" s="13" t="s">
        <v>205</v>
      </c>
      <c r="E73" s="14" t="s">
        <v>26</v>
      </c>
      <c r="F73" s="12">
        <v>1</v>
      </c>
      <c r="G73" s="15">
        <v>1165.6500000000001</v>
      </c>
      <c r="H73" s="15">
        <v>1453.56</v>
      </c>
      <c r="I73" s="15">
        <v>1453.56</v>
      </c>
      <c r="J73" s="19">
        <v>4.5260548946850585E-3</v>
      </c>
      <c r="K73" s="39"/>
      <c r="L73" s="23"/>
      <c r="M73" s="23"/>
      <c r="N73" s="24"/>
      <c r="O73" s="24"/>
    </row>
    <row r="74" spans="1:16" ht="26.1" customHeight="1" x14ac:dyDescent="0.2">
      <c r="A74" s="57" t="s">
        <v>203</v>
      </c>
      <c r="B74" s="12" t="s">
        <v>206</v>
      </c>
      <c r="C74" s="13" t="s">
        <v>48</v>
      </c>
      <c r="D74" s="13" t="s">
        <v>207</v>
      </c>
      <c r="E74" s="14" t="s">
        <v>26</v>
      </c>
      <c r="F74" s="12">
        <v>4</v>
      </c>
      <c r="G74" s="15">
        <v>10.68</v>
      </c>
      <c r="H74" s="15">
        <v>13.31</v>
      </c>
      <c r="I74" s="15">
        <v>53.24</v>
      </c>
      <c r="J74" s="19">
        <v>1.6577723836169991E-4</v>
      </c>
      <c r="K74" s="39"/>
      <c r="L74" s="23"/>
      <c r="M74" s="23"/>
      <c r="N74" s="24"/>
      <c r="O74" s="24"/>
    </row>
    <row r="75" spans="1:16" ht="26.1" customHeight="1" x14ac:dyDescent="0.2">
      <c r="A75" s="57" t="s">
        <v>208</v>
      </c>
      <c r="B75" s="12" t="s">
        <v>209</v>
      </c>
      <c r="C75" s="13" t="s">
        <v>48</v>
      </c>
      <c r="D75" s="13" t="s">
        <v>210</v>
      </c>
      <c r="E75" s="14" t="s">
        <v>26</v>
      </c>
      <c r="F75" s="12">
        <v>4</v>
      </c>
      <c r="G75" s="15">
        <v>296.66000000000003</v>
      </c>
      <c r="H75" s="15">
        <v>369.93</v>
      </c>
      <c r="I75" s="15">
        <v>1479.72</v>
      </c>
      <c r="J75" s="19">
        <v>4.6075111785983201E-3</v>
      </c>
      <c r="K75" s="39"/>
      <c r="L75" s="23"/>
      <c r="M75" s="23"/>
      <c r="N75" s="24"/>
      <c r="O75" s="24"/>
    </row>
    <row r="76" spans="1:16" ht="51.95" customHeight="1" x14ac:dyDescent="0.2">
      <c r="A76" s="57" t="s">
        <v>211</v>
      </c>
      <c r="B76" s="12" t="s">
        <v>212</v>
      </c>
      <c r="C76" s="13" t="s">
        <v>48</v>
      </c>
      <c r="D76" s="13" t="s">
        <v>213</v>
      </c>
      <c r="E76" s="14" t="s">
        <v>26</v>
      </c>
      <c r="F76" s="12">
        <v>4</v>
      </c>
      <c r="G76" s="15">
        <v>343.41</v>
      </c>
      <c r="H76" s="15">
        <v>428.23</v>
      </c>
      <c r="I76" s="15">
        <v>1712.92</v>
      </c>
      <c r="J76" s="19">
        <v>5.3336428838189898E-3</v>
      </c>
      <c r="K76" s="39"/>
      <c r="L76" s="23"/>
      <c r="M76" s="23"/>
      <c r="N76" s="24"/>
      <c r="O76" s="24"/>
    </row>
    <row r="77" spans="1:16" ht="39" customHeight="1" x14ac:dyDescent="0.2">
      <c r="A77" s="57" t="s">
        <v>214</v>
      </c>
      <c r="B77" s="12" t="s">
        <v>215</v>
      </c>
      <c r="C77" s="13" t="s">
        <v>48</v>
      </c>
      <c r="D77" s="13" t="s">
        <v>216</v>
      </c>
      <c r="E77" s="14" t="s">
        <v>26</v>
      </c>
      <c r="F77" s="12">
        <v>2</v>
      </c>
      <c r="G77" s="15">
        <v>765.64</v>
      </c>
      <c r="H77" s="15">
        <v>954.75</v>
      </c>
      <c r="I77" s="15">
        <v>1909.5</v>
      </c>
      <c r="J77" s="19">
        <v>5.9457482466503753E-3</v>
      </c>
      <c r="K77" s="39"/>
      <c r="L77" s="23"/>
      <c r="M77" s="23"/>
      <c r="N77" s="24"/>
      <c r="O77" s="24"/>
    </row>
    <row r="78" spans="1:16" ht="39" customHeight="1" x14ac:dyDescent="0.2">
      <c r="A78" s="57" t="s">
        <v>217</v>
      </c>
      <c r="B78" s="12" t="s">
        <v>218</v>
      </c>
      <c r="C78" s="13" t="s">
        <v>48</v>
      </c>
      <c r="D78" s="13" t="s">
        <v>219</v>
      </c>
      <c r="E78" s="14" t="s">
        <v>26</v>
      </c>
      <c r="F78" s="12">
        <v>2</v>
      </c>
      <c r="G78" s="15">
        <v>368.71</v>
      </c>
      <c r="H78" s="15">
        <v>459.78</v>
      </c>
      <c r="I78" s="15">
        <v>919.56</v>
      </c>
      <c r="J78" s="19">
        <v>2.8633004753547101E-3</v>
      </c>
      <c r="K78" s="39"/>
      <c r="L78" s="23"/>
      <c r="M78" s="23"/>
      <c r="N78" s="24"/>
      <c r="O78" s="24"/>
    </row>
    <row r="79" spans="1:16" ht="39" customHeight="1" x14ac:dyDescent="0.2">
      <c r="A79" s="57" t="s">
        <v>220</v>
      </c>
      <c r="B79" s="12" t="s">
        <v>221</v>
      </c>
      <c r="C79" s="13" t="s">
        <v>48</v>
      </c>
      <c r="D79" s="13" t="s">
        <v>222</v>
      </c>
      <c r="E79" s="14" t="s">
        <v>26</v>
      </c>
      <c r="F79" s="12">
        <v>6</v>
      </c>
      <c r="G79" s="15">
        <v>343.49</v>
      </c>
      <c r="H79" s="15">
        <v>428.33</v>
      </c>
      <c r="I79" s="15">
        <v>2569.98</v>
      </c>
      <c r="J79" s="19">
        <v>8.0023325891209907E-3</v>
      </c>
      <c r="K79" s="39"/>
      <c r="L79" s="23"/>
      <c r="M79" s="23"/>
      <c r="N79" s="24"/>
      <c r="O79" s="24"/>
    </row>
    <row r="80" spans="1:16" ht="39" customHeight="1" x14ac:dyDescent="0.2">
      <c r="A80" s="57" t="s">
        <v>223</v>
      </c>
      <c r="B80" s="12" t="s">
        <v>224</v>
      </c>
      <c r="C80" s="13" t="s">
        <v>48</v>
      </c>
      <c r="D80" s="13" t="s">
        <v>225</v>
      </c>
      <c r="E80" s="14" t="s">
        <v>45</v>
      </c>
      <c r="F80" s="12">
        <v>14.97</v>
      </c>
      <c r="G80" s="15">
        <v>300.67</v>
      </c>
      <c r="H80" s="15">
        <v>374.93</v>
      </c>
      <c r="I80" s="15">
        <v>5612.7</v>
      </c>
      <c r="J80" s="19">
        <v>1.7476669905197466E-2</v>
      </c>
      <c r="K80" s="39"/>
      <c r="L80" s="23"/>
      <c r="M80" s="23"/>
      <c r="N80" s="24"/>
      <c r="O80" s="24"/>
    </row>
    <row r="81" spans="1:16" ht="24" customHeight="1" x14ac:dyDescent="0.2">
      <c r="A81" s="56" t="s">
        <v>226</v>
      </c>
      <c r="B81" s="9"/>
      <c r="C81" s="9"/>
      <c r="D81" s="9" t="s">
        <v>227</v>
      </c>
      <c r="E81" s="9"/>
      <c r="F81" s="10"/>
      <c r="G81" s="9"/>
      <c r="H81" s="9"/>
      <c r="I81" s="11">
        <v>49078.2</v>
      </c>
      <c r="J81" s="18">
        <v>0.15281834071681405</v>
      </c>
      <c r="K81" s="40"/>
      <c r="L81" s="20"/>
      <c r="M81" s="20"/>
      <c r="N81" s="22"/>
      <c r="O81" s="22"/>
      <c r="P81" s="16"/>
    </row>
    <row r="82" spans="1:16" ht="26.1" customHeight="1" x14ac:dyDescent="0.2">
      <c r="A82" s="57" t="s">
        <v>228</v>
      </c>
      <c r="B82" s="12" t="s">
        <v>229</v>
      </c>
      <c r="C82" s="13" t="s">
        <v>48</v>
      </c>
      <c r="D82" s="13" t="s">
        <v>230</v>
      </c>
      <c r="E82" s="14" t="s">
        <v>45</v>
      </c>
      <c r="F82" s="12">
        <v>319.58999999999997</v>
      </c>
      <c r="G82" s="15">
        <v>2.73</v>
      </c>
      <c r="H82" s="15">
        <v>3.4</v>
      </c>
      <c r="I82" s="15">
        <v>1086.5999999999999</v>
      </c>
      <c r="J82" s="19">
        <v>3.3834250038283832E-3</v>
      </c>
      <c r="K82" s="39"/>
      <c r="L82" s="23"/>
      <c r="M82" s="23"/>
      <c r="N82" s="24"/>
      <c r="O82" s="24"/>
    </row>
    <row r="83" spans="1:16" ht="26.1" customHeight="1" x14ac:dyDescent="0.2">
      <c r="A83" s="57" t="s">
        <v>231</v>
      </c>
      <c r="B83" s="12" t="s">
        <v>232</v>
      </c>
      <c r="C83" s="13" t="s">
        <v>48</v>
      </c>
      <c r="D83" s="13" t="s">
        <v>233</v>
      </c>
      <c r="E83" s="14" t="s">
        <v>61</v>
      </c>
      <c r="F83" s="12">
        <v>63.9</v>
      </c>
      <c r="G83" s="15">
        <v>77.41</v>
      </c>
      <c r="H83" s="15">
        <v>96.53</v>
      </c>
      <c r="I83" s="15">
        <v>6168.26</v>
      </c>
      <c r="J83" s="19">
        <v>1.9206557255765196E-2</v>
      </c>
      <c r="K83" s="39"/>
      <c r="L83" s="23"/>
      <c r="M83" s="23"/>
      <c r="N83" s="24"/>
      <c r="O83" s="24"/>
    </row>
    <row r="84" spans="1:16" ht="26.1" customHeight="1" x14ac:dyDescent="0.2">
      <c r="A84" s="57" t="s">
        <v>234</v>
      </c>
      <c r="B84" s="12" t="s">
        <v>235</v>
      </c>
      <c r="C84" s="13" t="s">
        <v>48</v>
      </c>
      <c r="D84" s="13" t="s">
        <v>236</v>
      </c>
      <c r="E84" s="14" t="s">
        <v>61</v>
      </c>
      <c r="F84" s="12">
        <v>63.9</v>
      </c>
      <c r="G84" s="15">
        <v>31.17</v>
      </c>
      <c r="H84" s="15">
        <v>38.86</v>
      </c>
      <c r="I84" s="15">
        <v>2483.15</v>
      </c>
      <c r="J84" s="19">
        <v>7.7319637385021619E-3</v>
      </c>
      <c r="K84" s="39"/>
      <c r="L84" s="23"/>
      <c r="M84" s="23"/>
      <c r="N84" s="24"/>
      <c r="O84" s="24"/>
    </row>
    <row r="85" spans="1:16" ht="39" customHeight="1" x14ac:dyDescent="0.2">
      <c r="A85" s="57" t="s">
        <v>237</v>
      </c>
      <c r="B85" s="12" t="s">
        <v>238</v>
      </c>
      <c r="C85" s="13" t="s">
        <v>48</v>
      </c>
      <c r="D85" s="13" t="s">
        <v>239</v>
      </c>
      <c r="E85" s="14" t="s">
        <v>45</v>
      </c>
      <c r="F85" s="12">
        <v>319.58999999999997</v>
      </c>
      <c r="G85" s="15">
        <v>93.02</v>
      </c>
      <c r="H85" s="15">
        <v>115.99</v>
      </c>
      <c r="I85" s="15">
        <v>37069.24</v>
      </c>
      <c r="J85" s="19">
        <v>0.1154251734666991</v>
      </c>
      <c r="K85" s="39"/>
      <c r="L85" s="23"/>
      <c r="M85" s="23"/>
      <c r="N85" s="24"/>
      <c r="O85" s="24"/>
    </row>
    <row r="86" spans="1:16" ht="65.099999999999994" customHeight="1" x14ac:dyDescent="0.2">
      <c r="A86" s="57" t="s">
        <v>240</v>
      </c>
      <c r="B86" s="12" t="s">
        <v>241</v>
      </c>
      <c r="C86" s="13" t="s">
        <v>48</v>
      </c>
      <c r="D86" s="13" t="s">
        <v>242</v>
      </c>
      <c r="E86" s="14" t="s">
        <v>112</v>
      </c>
      <c r="F86" s="12">
        <v>39.04</v>
      </c>
      <c r="G86" s="15">
        <v>46.65</v>
      </c>
      <c r="H86" s="15">
        <v>58.17</v>
      </c>
      <c r="I86" s="15">
        <v>2270.9499999999998</v>
      </c>
      <c r="J86" s="19">
        <v>7.0712212520192032E-3</v>
      </c>
      <c r="K86" s="39"/>
      <c r="L86" s="23"/>
      <c r="M86" s="23"/>
      <c r="N86" s="24"/>
      <c r="O86" s="24"/>
    </row>
    <row r="87" spans="1:16" ht="24" customHeight="1" x14ac:dyDescent="0.2">
      <c r="A87" s="56" t="s">
        <v>243</v>
      </c>
      <c r="B87" s="9"/>
      <c r="C87" s="9"/>
      <c r="D87" s="9" t="s">
        <v>244</v>
      </c>
      <c r="E87" s="9"/>
      <c r="F87" s="10"/>
      <c r="G87" s="9"/>
      <c r="H87" s="9"/>
      <c r="I87" s="11">
        <v>11144.82</v>
      </c>
      <c r="J87" s="18">
        <v>3.4702432036781375E-2</v>
      </c>
      <c r="K87" s="40"/>
      <c r="L87" s="20"/>
      <c r="M87" s="20"/>
      <c r="N87" s="22"/>
      <c r="O87" s="22"/>
      <c r="P87" s="16"/>
    </row>
    <row r="88" spans="1:16" ht="39" customHeight="1" x14ac:dyDescent="0.2">
      <c r="A88" s="57" t="s">
        <v>245</v>
      </c>
      <c r="B88" s="12" t="s">
        <v>246</v>
      </c>
      <c r="C88" s="13" t="s">
        <v>48</v>
      </c>
      <c r="D88" s="13" t="s">
        <v>247</v>
      </c>
      <c r="E88" s="14" t="s">
        <v>26</v>
      </c>
      <c r="F88" s="12">
        <v>15</v>
      </c>
      <c r="G88" s="15">
        <v>198.75</v>
      </c>
      <c r="H88" s="15">
        <v>247.84</v>
      </c>
      <c r="I88" s="15">
        <v>3717.6</v>
      </c>
      <c r="J88" s="19">
        <v>1.1575759979967234E-2</v>
      </c>
      <c r="K88" s="39"/>
      <c r="L88" s="23"/>
      <c r="M88" s="23"/>
      <c r="N88" s="24"/>
      <c r="O88" s="24"/>
    </row>
    <row r="89" spans="1:16" ht="39" customHeight="1" x14ac:dyDescent="0.2">
      <c r="A89" s="57" t="s">
        <v>248</v>
      </c>
      <c r="B89" s="12" t="s">
        <v>249</v>
      </c>
      <c r="C89" s="13" t="s">
        <v>48</v>
      </c>
      <c r="D89" s="13" t="s">
        <v>250</v>
      </c>
      <c r="E89" s="14" t="s">
        <v>26</v>
      </c>
      <c r="F89" s="12">
        <v>4</v>
      </c>
      <c r="G89" s="15">
        <v>180.66</v>
      </c>
      <c r="H89" s="15">
        <v>225.28</v>
      </c>
      <c r="I89" s="15">
        <v>901.12</v>
      </c>
      <c r="J89" s="19">
        <v>2.8058825137583588E-3</v>
      </c>
      <c r="K89" s="39"/>
      <c r="L89" s="23"/>
      <c r="M89" s="23"/>
      <c r="N89" s="24"/>
      <c r="O89" s="24"/>
    </row>
    <row r="90" spans="1:16" ht="51.95" customHeight="1" x14ac:dyDescent="0.2">
      <c r="A90" s="57" t="s">
        <v>251</v>
      </c>
      <c r="B90" s="12" t="s">
        <v>252</v>
      </c>
      <c r="C90" s="13" t="s">
        <v>48</v>
      </c>
      <c r="D90" s="13" t="s">
        <v>253</v>
      </c>
      <c r="E90" s="14" t="s">
        <v>26</v>
      </c>
      <c r="F90" s="12">
        <v>4</v>
      </c>
      <c r="G90" s="15">
        <v>144.51</v>
      </c>
      <c r="H90" s="15">
        <v>180.2</v>
      </c>
      <c r="I90" s="15">
        <v>720.8</v>
      </c>
      <c r="J90" s="19">
        <v>2.2444070888638858E-3</v>
      </c>
      <c r="K90" s="39"/>
      <c r="L90" s="23"/>
      <c r="M90" s="23"/>
      <c r="N90" s="24"/>
      <c r="O90" s="24"/>
    </row>
    <row r="91" spans="1:16" ht="39" customHeight="1" x14ac:dyDescent="0.2">
      <c r="A91" s="57" t="s">
        <v>254</v>
      </c>
      <c r="B91" s="12" t="s">
        <v>255</v>
      </c>
      <c r="C91" s="13" t="s">
        <v>48</v>
      </c>
      <c r="D91" s="13" t="s">
        <v>256</v>
      </c>
      <c r="E91" s="14" t="s">
        <v>112</v>
      </c>
      <c r="F91" s="12">
        <v>84</v>
      </c>
      <c r="G91" s="15">
        <v>9.4</v>
      </c>
      <c r="H91" s="15">
        <v>11.72</v>
      </c>
      <c r="I91" s="15">
        <v>984.48</v>
      </c>
      <c r="J91" s="19">
        <v>3.0654465744238604E-3</v>
      </c>
      <c r="K91" s="39"/>
      <c r="L91" s="23"/>
      <c r="M91" s="23"/>
      <c r="N91" s="24"/>
      <c r="O91" s="24"/>
    </row>
    <row r="92" spans="1:16" ht="39" customHeight="1" x14ac:dyDescent="0.2">
      <c r="A92" s="57" t="s">
        <v>257</v>
      </c>
      <c r="B92" s="12" t="s">
        <v>258</v>
      </c>
      <c r="C92" s="13" t="s">
        <v>48</v>
      </c>
      <c r="D92" s="13" t="s">
        <v>259</v>
      </c>
      <c r="E92" s="14" t="s">
        <v>112</v>
      </c>
      <c r="F92" s="12">
        <v>42</v>
      </c>
      <c r="G92" s="15">
        <v>6.87</v>
      </c>
      <c r="H92" s="15">
        <v>8.56</v>
      </c>
      <c r="I92" s="15">
        <v>359.52</v>
      </c>
      <c r="J92" s="19">
        <v>1.1194634247896009E-3</v>
      </c>
      <c r="K92" s="39"/>
      <c r="L92" s="23"/>
      <c r="M92" s="23"/>
      <c r="N92" s="24"/>
      <c r="O92" s="24"/>
    </row>
    <row r="93" spans="1:16" ht="39" customHeight="1" x14ac:dyDescent="0.2">
      <c r="A93" s="57" t="s">
        <v>260</v>
      </c>
      <c r="B93" s="12" t="s">
        <v>261</v>
      </c>
      <c r="C93" s="13" t="s">
        <v>48</v>
      </c>
      <c r="D93" s="13" t="s">
        <v>262</v>
      </c>
      <c r="E93" s="14" t="s">
        <v>112</v>
      </c>
      <c r="F93" s="12">
        <v>210</v>
      </c>
      <c r="G93" s="15">
        <v>4.21</v>
      </c>
      <c r="H93" s="15">
        <v>5.24</v>
      </c>
      <c r="I93" s="15">
        <v>1100.4000000000001</v>
      </c>
      <c r="J93" s="19">
        <v>3.4263950618560212E-3</v>
      </c>
      <c r="K93" s="39"/>
      <c r="L93" s="23"/>
      <c r="M93" s="23"/>
      <c r="N93" s="24"/>
      <c r="O93" s="24"/>
    </row>
    <row r="94" spans="1:16" ht="39" customHeight="1" x14ac:dyDescent="0.2">
      <c r="A94" s="57" t="s">
        <v>263</v>
      </c>
      <c r="B94" s="12" t="s">
        <v>264</v>
      </c>
      <c r="C94" s="13" t="s">
        <v>48</v>
      </c>
      <c r="D94" s="13" t="s">
        <v>265</v>
      </c>
      <c r="E94" s="14" t="s">
        <v>112</v>
      </c>
      <c r="F94" s="12">
        <v>56</v>
      </c>
      <c r="G94" s="15">
        <v>2.9</v>
      </c>
      <c r="H94" s="15">
        <v>3.61</v>
      </c>
      <c r="I94" s="15">
        <v>202.16</v>
      </c>
      <c r="J94" s="19">
        <v>6.2948021238169141E-4</v>
      </c>
      <c r="K94" s="39"/>
      <c r="L94" s="23"/>
      <c r="M94" s="23"/>
      <c r="N94" s="24"/>
      <c r="O94" s="24"/>
    </row>
    <row r="95" spans="1:16" ht="39" customHeight="1" x14ac:dyDescent="0.2">
      <c r="A95" s="57" t="s">
        <v>266</v>
      </c>
      <c r="B95" s="12" t="s">
        <v>267</v>
      </c>
      <c r="C95" s="13" t="s">
        <v>48</v>
      </c>
      <c r="D95" s="13" t="s">
        <v>268</v>
      </c>
      <c r="E95" s="14" t="s">
        <v>112</v>
      </c>
      <c r="F95" s="12">
        <v>189</v>
      </c>
      <c r="G95" s="15">
        <v>8.6199999999999992</v>
      </c>
      <c r="H95" s="15">
        <v>10.74</v>
      </c>
      <c r="I95" s="15">
        <v>2029.86</v>
      </c>
      <c r="J95" s="19">
        <v>6.3205218831870807E-3</v>
      </c>
      <c r="K95" s="39"/>
      <c r="L95" s="23"/>
      <c r="M95" s="23"/>
      <c r="N95" s="24"/>
      <c r="O95" s="24"/>
    </row>
    <row r="96" spans="1:16" ht="51.95" customHeight="1" x14ac:dyDescent="0.2">
      <c r="A96" s="57" t="s">
        <v>269</v>
      </c>
      <c r="B96" s="12" t="s">
        <v>270</v>
      </c>
      <c r="C96" s="13" t="s">
        <v>48</v>
      </c>
      <c r="D96" s="13" t="s">
        <v>271</v>
      </c>
      <c r="E96" s="14" t="s">
        <v>26</v>
      </c>
      <c r="F96" s="12">
        <v>1</v>
      </c>
      <c r="G96" s="15">
        <v>514.25</v>
      </c>
      <c r="H96" s="15">
        <v>641.26</v>
      </c>
      <c r="I96" s="15">
        <v>641.26</v>
      </c>
      <c r="J96" s="19">
        <v>1.9967376384640062E-3</v>
      </c>
      <c r="K96" s="39"/>
      <c r="L96" s="23"/>
      <c r="M96" s="23"/>
      <c r="N96" s="24"/>
      <c r="O96" s="24"/>
    </row>
    <row r="97" spans="1:15" ht="26.1" customHeight="1" x14ac:dyDescent="0.2">
      <c r="A97" s="57" t="s">
        <v>272</v>
      </c>
      <c r="B97" s="12" t="s">
        <v>273</v>
      </c>
      <c r="C97" s="13" t="s">
        <v>48</v>
      </c>
      <c r="D97" s="13" t="s">
        <v>274</v>
      </c>
      <c r="E97" s="14" t="s">
        <v>26</v>
      </c>
      <c r="F97" s="12">
        <v>2</v>
      </c>
      <c r="G97" s="15">
        <v>62.75</v>
      </c>
      <c r="H97" s="15">
        <v>78.239999999999995</v>
      </c>
      <c r="I97" s="15">
        <v>156.47999999999999</v>
      </c>
      <c r="J97" s="19">
        <v>4.8724309276556725E-4</v>
      </c>
      <c r="K97" s="39"/>
      <c r="L97" s="23"/>
      <c r="M97" s="23"/>
      <c r="N97" s="24"/>
      <c r="O97" s="24"/>
    </row>
    <row r="98" spans="1:15" ht="26.1" customHeight="1" x14ac:dyDescent="0.2">
      <c r="A98" s="57" t="s">
        <v>275</v>
      </c>
      <c r="B98" s="12" t="s">
        <v>276</v>
      </c>
      <c r="C98" s="13" t="s">
        <v>48</v>
      </c>
      <c r="D98" s="13" t="s">
        <v>277</v>
      </c>
      <c r="E98" s="14" t="s">
        <v>26</v>
      </c>
      <c r="F98" s="12">
        <v>4</v>
      </c>
      <c r="G98" s="15">
        <v>60.37</v>
      </c>
      <c r="H98" s="15">
        <v>75.28</v>
      </c>
      <c r="I98" s="15">
        <v>301.12</v>
      </c>
      <c r="J98" s="19">
        <v>9.376191212523493E-4</v>
      </c>
      <c r="K98" s="39"/>
      <c r="L98" s="23"/>
      <c r="M98" s="23"/>
      <c r="N98" s="24"/>
      <c r="O98" s="24"/>
    </row>
    <row r="99" spans="1:15" ht="26.1" customHeight="1" x14ac:dyDescent="0.2">
      <c r="A99" s="57" t="s">
        <v>278</v>
      </c>
      <c r="B99" s="12" t="s">
        <v>279</v>
      </c>
      <c r="C99" s="13" t="s">
        <v>48</v>
      </c>
      <c r="D99" s="13" t="s">
        <v>280</v>
      </c>
      <c r="E99" s="14" t="s">
        <v>26</v>
      </c>
      <c r="F99" s="12">
        <v>2</v>
      </c>
      <c r="G99" s="15">
        <v>12.04</v>
      </c>
      <c r="H99" s="15">
        <v>15.01</v>
      </c>
      <c r="I99" s="15">
        <v>30.02</v>
      </c>
      <c r="J99" s="19">
        <v>9.3475445071717337E-5</v>
      </c>
      <c r="K99" s="39"/>
      <c r="L99" s="23"/>
      <c r="M99" s="23"/>
      <c r="N99" s="24"/>
      <c r="O99" s="24"/>
    </row>
    <row r="100" spans="1:15" ht="24" customHeight="1" x14ac:dyDescent="0.2">
      <c r="A100" s="56" t="s">
        <v>281</v>
      </c>
      <c r="B100" s="9"/>
      <c r="C100" s="9"/>
      <c r="D100" s="9" t="s">
        <v>282</v>
      </c>
      <c r="E100" s="9"/>
      <c r="F100" s="10"/>
      <c r="G100" s="9"/>
      <c r="H100" s="9"/>
      <c r="I100" s="11">
        <v>709.27</v>
      </c>
      <c r="J100" s="18">
        <v>2.2085052940045624E-3</v>
      </c>
      <c r="K100" s="40"/>
      <c r="L100" s="20"/>
      <c r="M100" s="20"/>
      <c r="N100" s="22"/>
      <c r="O100" s="22"/>
    </row>
    <row r="101" spans="1:15" ht="24" customHeight="1" x14ac:dyDescent="0.2">
      <c r="A101" s="57" t="s">
        <v>283</v>
      </c>
      <c r="B101" s="12" t="s">
        <v>284</v>
      </c>
      <c r="C101" s="13" t="s">
        <v>48</v>
      </c>
      <c r="D101" s="13" t="s">
        <v>285</v>
      </c>
      <c r="E101" s="14" t="s">
        <v>45</v>
      </c>
      <c r="F101" s="12">
        <v>96.37</v>
      </c>
      <c r="G101" s="15">
        <v>3.37</v>
      </c>
      <c r="H101" s="15">
        <v>4.2</v>
      </c>
      <c r="I101" s="15">
        <v>404.75</v>
      </c>
      <c r="J101" s="19">
        <v>1.2602993468613455E-3</v>
      </c>
      <c r="K101" s="39"/>
      <c r="L101" s="23"/>
      <c r="M101" s="23"/>
      <c r="N101" s="24"/>
      <c r="O101" s="24"/>
    </row>
    <row r="102" spans="1:15" ht="26.1" customHeight="1" x14ac:dyDescent="0.2">
      <c r="A102" s="57" t="s">
        <v>286</v>
      </c>
      <c r="B102" s="12" t="s">
        <v>287</v>
      </c>
      <c r="C102" s="13" t="s">
        <v>48</v>
      </c>
      <c r="D102" s="13" t="s">
        <v>288</v>
      </c>
      <c r="E102" s="14" t="s">
        <v>45</v>
      </c>
      <c r="F102" s="12">
        <v>90.22</v>
      </c>
      <c r="G102" s="15">
        <v>2.46</v>
      </c>
      <c r="H102" s="15">
        <v>3.06</v>
      </c>
      <c r="I102" s="15">
        <v>276.07</v>
      </c>
      <c r="J102" s="19">
        <v>8.5961912461522336E-4</v>
      </c>
      <c r="K102" s="39"/>
      <c r="L102" s="23"/>
      <c r="M102" s="23"/>
      <c r="N102" s="24"/>
      <c r="O102" s="24"/>
    </row>
    <row r="103" spans="1:15" ht="26.1" customHeight="1" thickBot="1" x14ac:dyDescent="0.25">
      <c r="A103" s="57" t="s">
        <v>289</v>
      </c>
      <c r="B103" s="12" t="s">
        <v>290</v>
      </c>
      <c r="C103" s="13" t="s">
        <v>24</v>
      </c>
      <c r="D103" s="13" t="s">
        <v>291</v>
      </c>
      <c r="E103" s="14" t="s">
        <v>45</v>
      </c>
      <c r="F103" s="12">
        <v>9.3000000000000007</v>
      </c>
      <c r="G103" s="15">
        <v>2.46</v>
      </c>
      <c r="H103" s="15">
        <v>3.06</v>
      </c>
      <c r="I103" s="15">
        <v>28.45</v>
      </c>
      <c r="J103" s="19">
        <v>8.8586822527993275E-5</v>
      </c>
      <c r="K103" s="44"/>
      <c r="L103" s="30"/>
      <c r="M103" s="30"/>
      <c r="N103" s="31"/>
      <c r="O103" s="31"/>
    </row>
    <row r="104" spans="1:15" ht="15.75" customHeight="1" thickBot="1" x14ac:dyDescent="0.3">
      <c r="A104" s="58"/>
      <c r="B104" s="41"/>
      <c r="C104" s="41"/>
      <c r="D104" s="41"/>
      <c r="E104" s="41"/>
      <c r="F104" s="41"/>
      <c r="G104" s="41"/>
      <c r="H104" s="41"/>
      <c r="I104" s="41"/>
      <c r="J104" s="41"/>
      <c r="K104" s="91" t="s">
        <v>302</v>
      </c>
      <c r="L104" s="92"/>
      <c r="M104" s="92"/>
      <c r="N104" s="92"/>
      <c r="O104" s="93"/>
    </row>
    <row r="105" spans="1:15" ht="35.25" customHeight="1" thickBot="1" x14ac:dyDescent="0.25">
      <c r="A105" s="43"/>
      <c r="B105" s="42"/>
      <c r="C105" s="42"/>
      <c r="D105" s="42"/>
      <c r="E105" s="42"/>
      <c r="F105" s="42"/>
      <c r="G105" s="42"/>
      <c r="H105" s="42"/>
      <c r="I105" s="42"/>
      <c r="J105" s="42"/>
      <c r="K105" s="88"/>
      <c r="L105" s="89"/>
      <c r="M105" s="90"/>
      <c r="N105" s="45" t="s">
        <v>297</v>
      </c>
      <c r="O105" s="46" t="s">
        <v>298</v>
      </c>
    </row>
    <row r="106" spans="1:15" ht="18" customHeight="1" x14ac:dyDescent="0.25">
      <c r="A106" s="79"/>
      <c r="B106" s="80"/>
      <c r="C106" s="80"/>
      <c r="D106" s="51"/>
      <c r="E106" s="50"/>
      <c r="F106" s="70" t="s">
        <v>292</v>
      </c>
      <c r="G106" s="71"/>
      <c r="H106" s="81">
        <v>257574.13</v>
      </c>
      <c r="I106" s="71"/>
      <c r="J106" s="82"/>
      <c r="K106" s="94" t="s">
        <v>299</v>
      </c>
      <c r="L106" s="95"/>
      <c r="M106" s="96"/>
      <c r="N106" s="32">
        <f>N108/1.247</f>
        <v>27130.970328789092</v>
      </c>
      <c r="O106" s="33">
        <f>N106</f>
        <v>27130.970328789092</v>
      </c>
    </row>
    <row r="107" spans="1:15" ht="16.5" customHeight="1" x14ac:dyDescent="0.25">
      <c r="A107" s="79"/>
      <c r="B107" s="80"/>
      <c r="C107" s="80"/>
      <c r="D107" s="51"/>
      <c r="E107" s="50"/>
      <c r="F107" s="70" t="s">
        <v>293</v>
      </c>
      <c r="G107" s="71"/>
      <c r="H107" s="81">
        <v>63579.73</v>
      </c>
      <c r="I107" s="71"/>
      <c r="J107" s="82"/>
      <c r="K107" s="94" t="s">
        <v>300</v>
      </c>
      <c r="L107" s="95"/>
      <c r="M107" s="96"/>
      <c r="N107" s="28">
        <f>N106*0.247</f>
        <v>6701.3496712109054</v>
      </c>
      <c r="O107" s="29">
        <f t="shared" ref="O107:O108" si="0">N107</f>
        <v>6701.3496712109054</v>
      </c>
    </row>
    <row r="108" spans="1:15" ht="15" customHeight="1" x14ac:dyDescent="0.25">
      <c r="A108" s="68"/>
      <c r="B108" s="69"/>
      <c r="C108" s="69"/>
      <c r="D108" s="60"/>
      <c r="E108" s="59"/>
      <c r="F108" s="70" t="s">
        <v>294</v>
      </c>
      <c r="G108" s="71"/>
      <c r="H108" s="72">
        <v>321153.86</v>
      </c>
      <c r="I108" s="73"/>
      <c r="J108" s="74"/>
      <c r="K108" s="85" t="s">
        <v>301</v>
      </c>
      <c r="L108" s="86"/>
      <c r="M108" s="87"/>
      <c r="N108" s="34">
        <f>SUM(N7+N9+N11+N12+N14+N15+N16)</f>
        <v>33832.32</v>
      </c>
      <c r="O108" s="35">
        <f t="shared" si="0"/>
        <v>33832.32</v>
      </c>
    </row>
    <row r="109" spans="1:15" ht="60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5" ht="69.95" customHeight="1" x14ac:dyDescent="0.2">
      <c r="A110" s="75"/>
      <c r="B110" s="76"/>
      <c r="C110" s="76"/>
      <c r="D110" s="76"/>
      <c r="E110" s="76"/>
      <c r="F110" s="76"/>
      <c r="G110" s="76"/>
      <c r="H110" s="76"/>
      <c r="I110" s="76"/>
      <c r="J110" s="76"/>
    </row>
  </sheetData>
  <mergeCells count="23"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</mergeCells>
  <pageMargins left="0.51181102362204722" right="0.51181102362204722" top="0.98425196850393704" bottom="0.98425196850393704" header="0.51181102362204722" footer="0.51181102362204722"/>
  <pageSetup paperSize="9" scale="49" fitToHeight="0" orientation="landscape" r:id="rId1"/>
  <headerFooter>
    <oddHeader xml:space="preserve">&amp;L </oddHeader>
    <oddFooter xml:space="preserve">&amp;L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Petherson Lemos</cp:lastModifiedBy>
  <cp:revision>0</cp:revision>
  <cp:lastPrinted>2022-12-27T20:03:20Z</cp:lastPrinted>
  <dcterms:created xsi:type="dcterms:W3CDTF">2022-12-27T15:47:26Z</dcterms:created>
  <dcterms:modified xsi:type="dcterms:W3CDTF">2022-12-28T14:46:59Z</dcterms:modified>
</cp:coreProperties>
</file>